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<sst xmlns="http://schemas.openxmlformats.org/spreadsheetml/2006/main" count="333" uniqueCount="183">
  <si>
    <t>м3</t>
  </si>
  <si>
    <t>м.п.</t>
  </si>
  <si>
    <t>Перчатки</t>
  </si>
  <si>
    <t>Всего за работу с накладными</t>
  </si>
  <si>
    <t>Укладка геотекстиля</t>
  </si>
  <si>
    <t>Всего за материалы:</t>
  </si>
  <si>
    <t>Всего за работу:</t>
  </si>
  <si>
    <t>Доставка цемента</t>
  </si>
  <si>
    <t>Площадь пляжа-670м2</t>
  </si>
  <si>
    <t>площадь детской плщадки-180м2</t>
  </si>
  <si>
    <t>площадка спортивная-680м2</t>
  </si>
  <si>
    <t>дорога к эллинг сараю-217м2(87м.п.)</t>
  </si>
  <si>
    <t>ограждение спортивной площадки-105м.п.</t>
  </si>
  <si>
    <t>час.</t>
  </si>
  <si>
    <t>Песок на подушку с трамбовкой(0.20см)</t>
  </si>
  <si>
    <t>Щебень гранитный(20:40)</t>
  </si>
  <si>
    <t>Отсев гранитный(5:10)</t>
  </si>
  <si>
    <t>Бордюр(50.20.8)</t>
  </si>
  <si>
    <t>песок на раствор для бордюра</t>
  </si>
  <si>
    <t>труба дренажная с перфорацией 110мм</t>
  </si>
  <si>
    <t>геотекстиль плотность 80гр.нам2</t>
  </si>
  <si>
    <t>Пляж</t>
  </si>
  <si>
    <t>Детская площадка</t>
  </si>
  <si>
    <t>шт.</t>
  </si>
  <si>
    <t>краска по металлу(2.5кг.) красн.,желт.,синяя</t>
  </si>
  <si>
    <t>грунтовка по металлу(2.6 кг.)</t>
  </si>
  <si>
    <t>рубероид для опоры ограждения</t>
  </si>
  <si>
    <t>Аренда механизмов</t>
  </si>
  <si>
    <t>бетономешалка</t>
  </si>
  <si>
    <t>дня</t>
  </si>
  <si>
    <t>виброплита</t>
  </si>
  <si>
    <t>мотобур</t>
  </si>
  <si>
    <t>день</t>
  </si>
  <si>
    <t>Всего за аренду:</t>
  </si>
  <si>
    <t>Укладка щебня(20:40) с  трамбовкой</t>
  </si>
  <si>
    <r>
      <t>У</t>
    </r>
    <r>
      <rPr>
        <sz val="12"/>
        <rFont val="Times New Roman"/>
        <family val="1"/>
      </rPr>
      <t>кладка отсева(5:10) с трамбовкой</t>
    </r>
  </si>
  <si>
    <t>Устройство траншей для дренажных труб</t>
  </si>
  <si>
    <t>Укладка дренажной трубы</t>
  </si>
  <si>
    <t xml:space="preserve">Укладка щебня(20:40) </t>
  </si>
  <si>
    <t>щебень гранитный(20:40) для дренажа</t>
  </si>
  <si>
    <t>Укладка песка крупнозернистого</t>
  </si>
  <si>
    <t>Работа по устройству площадки</t>
  </si>
  <si>
    <t>Дренажные работы</t>
  </si>
  <si>
    <t>Всего</t>
  </si>
  <si>
    <t>Всего:</t>
  </si>
  <si>
    <t>муфта 110мм</t>
  </si>
  <si>
    <t>тройник 110мм</t>
  </si>
  <si>
    <t>Материалы для  подушки и бордюра</t>
  </si>
  <si>
    <t>Материалы для дренажа</t>
  </si>
  <si>
    <t>песок крупнозернистый</t>
  </si>
  <si>
    <t>Материалы для ограждения</t>
  </si>
  <si>
    <t>Устройство ограждения</t>
  </si>
  <si>
    <t>Сварочные работы(12 секций)</t>
  </si>
  <si>
    <t>Нарезка металла в размер</t>
  </si>
  <si>
    <t>Грунтовка секций</t>
  </si>
  <si>
    <t>Окраска секций в два слоя</t>
  </si>
  <si>
    <t>Приготовление бетона</t>
  </si>
  <si>
    <t>Всего за работы по детской площадке</t>
  </si>
  <si>
    <t>Итого:</t>
  </si>
  <si>
    <t>Материалы с доставкой</t>
  </si>
  <si>
    <t>Накладные расходы 12% от ФОТ</t>
  </si>
  <si>
    <t>Работа с накладными</t>
  </si>
  <si>
    <t>Всего с накладными</t>
  </si>
  <si>
    <t>Игровая площадка для взрослых</t>
  </si>
  <si>
    <t>Материалы для подушки</t>
  </si>
  <si>
    <t>Труба дренажная 110мм</t>
  </si>
  <si>
    <t>щебень (20:40)</t>
  </si>
  <si>
    <t>Тройник 110мм</t>
  </si>
  <si>
    <t>Приготовление раствора для бордюра</t>
  </si>
  <si>
    <t>Монтаж бордюра</t>
  </si>
  <si>
    <t>п.п.</t>
  </si>
  <si>
    <t>Доставка бордюра</t>
  </si>
  <si>
    <t>Спортивный инвентарь</t>
  </si>
  <si>
    <t>?</t>
  </si>
  <si>
    <t>Разметочные работы</t>
  </si>
  <si>
    <t>Устройство подушки из щебня(20:40)</t>
  </si>
  <si>
    <t>Устройство подушки из песка с трамбовкой</t>
  </si>
  <si>
    <t>Устройство подушки из щебня(20:40) с трамб.</t>
  </si>
  <si>
    <t>Укладка гранитного отсева(5-10) с трамбовк.</t>
  </si>
  <si>
    <t>Приготовление бетона для бордюра</t>
  </si>
  <si>
    <t>песок (0.20мм.) -237м2</t>
  </si>
  <si>
    <t>щебень (20:40)-0.120мм-237м2</t>
  </si>
  <si>
    <t>отсев гранитный (5-10)-50мм- 237м2</t>
  </si>
  <si>
    <t>Бордюр (БР-50.20.8)</t>
  </si>
  <si>
    <t>Песок для раствора</t>
  </si>
  <si>
    <t>Диск алмазный пильный</t>
  </si>
  <si>
    <t>устройство траншей</t>
  </si>
  <si>
    <t>Укладка трубы дренажной</t>
  </si>
  <si>
    <t>Укладка щебня</t>
  </si>
  <si>
    <t>Укладка песка крупнозерненного</t>
  </si>
  <si>
    <t>Дренаж (площадка для взрослых)</t>
  </si>
  <si>
    <t xml:space="preserve"> бетономешалка</t>
  </si>
  <si>
    <t>ГСМ для виброплиты</t>
  </si>
  <si>
    <t>л.</t>
  </si>
  <si>
    <t>Всего за работу,материалы,аренду механизм.</t>
  </si>
  <si>
    <t>Устройство спортивной площадки</t>
  </si>
  <si>
    <t>песок карьерный 680м2 (200мм)</t>
  </si>
  <si>
    <t>щебень (20:40) -120мм</t>
  </si>
  <si>
    <t>отсев гранитный (5-10) -50мм</t>
  </si>
  <si>
    <t>доставка бордюра</t>
  </si>
  <si>
    <t>диск  алмазный пильный</t>
  </si>
  <si>
    <t>перчатки</t>
  </si>
  <si>
    <t>доставка цемента</t>
  </si>
  <si>
    <t>Муфта 110мм</t>
  </si>
  <si>
    <t>Геотекстиль плотность 80гр.</t>
  </si>
  <si>
    <t>Щебень(20:40) 0.3х0.3х214м.п.</t>
  </si>
  <si>
    <t>Доставка трубы дренажной,геотекстиля</t>
  </si>
  <si>
    <t>дней</t>
  </si>
  <si>
    <t>лит.</t>
  </si>
  <si>
    <t>Всего за материалы с доставкой</t>
  </si>
  <si>
    <t>Работа (игровая площадка для взрослых)</t>
  </si>
  <si>
    <t>бордюр (50.20.8)</t>
  </si>
  <si>
    <t>Работа по спортивной площадке</t>
  </si>
  <si>
    <t>Укладка отсева с трамбовкой</t>
  </si>
  <si>
    <t xml:space="preserve">Укладка геотекстиля </t>
  </si>
  <si>
    <t>Укладка щебня(20:40)</t>
  </si>
  <si>
    <t>Всего за работу по спортплощадке</t>
  </si>
  <si>
    <t>Всего за аренду механизмов</t>
  </si>
  <si>
    <t>Дренажные работы на площадке</t>
  </si>
  <si>
    <t>Итого по позициям:</t>
  </si>
  <si>
    <t>Укладка песка</t>
  </si>
  <si>
    <t>Выкорчевка, погрузка корчей</t>
  </si>
  <si>
    <t>Работа:</t>
  </si>
  <si>
    <t>Выпиливание деревьев</t>
  </si>
  <si>
    <t>Планировка песка по пляжу</t>
  </si>
  <si>
    <t>Аренда техники:</t>
  </si>
  <si>
    <r>
      <t>Материалы:</t>
    </r>
    <r>
      <rPr>
        <sz val="12"/>
        <rFont val="Times New Roman"/>
        <family val="1"/>
      </rPr>
      <t xml:space="preserve"> Песок карьерный </t>
    </r>
  </si>
  <si>
    <t>Вывоз корчей</t>
  </si>
  <si>
    <t>машина</t>
  </si>
  <si>
    <t>Аренда экскаватора:</t>
  </si>
  <si>
    <t>Ручная выборка корчей</t>
  </si>
  <si>
    <t>Всего за работу по пляжу:</t>
  </si>
  <si>
    <t>Накладные расходы 12 %:</t>
  </si>
  <si>
    <t>Всего за аренду техники:</t>
  </si>
  <si>
    <t>Всего за работу с накладными:</t>
  </si>
  <si>
    <t>Спортивная площадка</t>
  </si>
  <si>
    <t>полоса металлическая (40х4)</t>
  </si>
  <si>
    <t>труба профильная (60х40)</t>
  </si>
  <si>
    <t>электроды, диски по металлу</t>
  </si>
  <si>
    <t>резка металла</t>
  </si>
  <si>
    <t>Пляж, детская площадка, спортивная.</t>
  </si>
  <si>
    <t>игровая площадка для взрослых-237м2</t>
  </si>
  <si>
    <t>ограждение детской площадки-23м.п.</t>
  </si>
  <si>
    <t>расходные материалы(шнур, перчатки)</t>
  </si>
  <si>
    <t>труба диам.. 81мм</t>
  </si>
  <si>
    <t>доставка трубы и полосы</t>
  </si>
  <si>
    <t>уайт-спирит (3лит.)</t>
  </si>
  <si>
    <t>валики, кисти, ванночки в ассортименте</t>
  </si>
  <si>
    <t>Разметочные работы, высотные отметки</t>
  </si>
  <si>
    <t>Подготовка песчаной подушки ,трамбовка</t>
  </si>
  <si>
    <t>Приготовление толевой рубашки под столб</t>
  </si>
  <si>
    <t>Устройство шурфов, монтаж столбов. заливка</t>
  </si>
  <si>
    <t>Всего за работу, материалы, аренду механизм.</t>
  </si>
  <si>
    <t>геотекстиль плотность 80</t>
  </si>
  <si>
    <t>Песок крупнозернистый</t>
  </si>
  <si>
    <t>Расходные материалы(перчатки, шнур)</t>
  </si>
  <si>
    <t>Стол теннисный</t>
  </si>
  <si>
    <t>Брусья, турник, и т.д.</t>
  </si>
  <si>
    <t>Всего  за работу с накладными</t>
  </si>
  <si>
    <t>устройство подушки из песка, трамбовка</t>
  </si>
  <si>
    <t>Всего за материалы, аренду, работу с наклад.</t>
  </si>
  <si>
    <t>Всего за материалы (подушка, дренаж, ограждение)</t>
  </si>
  <si>
    <t xml:space="preserve">Всего: </t>
  </si>
  <si>
    <t>Ограждение спорт.площадки</t>
  </si>
  <si>
    <t>Устройство специального покрытия спорт.площадки</t>
  </si>
  <si>
    <t>цемент м-400(из расчета 44х0,45х0,15=3м3)</t>
  </si>
  <si>
    <t>Щебень( 5:20) для бетона на устан. Бордюра</t>
  </si>
  <si>
    <t>Всего (материалы, работа, аренда)</t>
  </si>
  <si>
    <t>доставка геотекстиля, трубы дренаж.</t>
  </si>
  <si>
    <t>цемент м 400 (из расчета-0,676м3)</t>
  </si>
  <si>
    <t>щебень(5:20) для бетона</t>
  </si>
  <si>
    <t>Цемент м-400 (0.45х0.15х68 м.п.) 4,6м3</t>
  </si>
  <si>
    <t>Щебень (5:20) для бетона</t>
  </si>
  <si>
    <t>л</t>
  </si>
  <si>
    <t xml:space="preserve">Расходные материалы для бензопилы (цепи, </t>
  </si>
  <si>
    <t>напильник, бензин, масло)</t>
  </si>
  <si>
    <t>площадь площадки - 237м2</t>
  </si>
  <si>
    <t>периметр площадки - 68м.п.(с дорожкой)</t>
  </si>
  <si>
    <t>цемент для бордюров(0.45х0.15х108м.п.) 7,3м3</t>
  </si>
  <si>
    <t>щебень (5:20) для бетона, устан. бордюра</t>
  </si>
  <si>
    <t>Приготовление бетона для бордюра(7,3м3)</t>
  </si>
  <si>
    <t>Всего без ограждения:</t>
  </si>
  <si>
    <t>Всего с ограждением от" Таммет"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</si>
</sst>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_-* #,##0.0_р_._-;\-* #,##0.0_р_._-;_-* &quot;-&quot;??_р_._-;_-@_-"/>
    <numFmt numFmtId="171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1" fontId="5" fillId="35" borderId="11" xfId="0" applyNumberFormat="1" applyFont="1" applyFill="1" applyBorder="1" applyAlignment="1">
      <alignment/>
    </xf>
    <xf numFmtId="1" fontId="5" fillId="36" borderId="11" xfId="0" applyNumberFormat="1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1" fontId="5" fillId="38" borderId="11" xfId="0" applyNumberFormat="1" applyFont="1" applyFill="1" applyBorder="1" applyAlignment="1">
      <alignment/>
    </xf>
    <xf numFmtId="1" fontId="5" fillId="37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" fontId="1" fillId="39" borderId="0" xfId="0" applyNumberFormat="1" applyFont="1" applyFill="1" applyAlignment="1">
      <alignment/>
    </xf>
    <xf numFmtId="0" fontId="1" fillId="33" borderId="11" xfId="0" applyNumberFormat="1" applyFont="1" applyFill="1" applyBorder="1" applyAlignment="1">
      <alignment/>
    </xf>
    <xf numFmtId="0" fontId="5" fillId="10" borderId="11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1" fontId="5" fillId="10" borderId="11" xfId="0" applyNumberFormat="1" applyFont="1" applyFill="1" applyBorder="1" applyAlignment="1">
      <alignment/>
    </xf>
    <xf numFmtId="171" fontId="9" fillId="33" borderId="0" xfId="6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="140" zoomScaleNormal="140" zoomScalePageLayoutView="0" workbookViewId="0" topLeftCell="A220">
      <selection activeCell="E243" sqref="E243"/>
    </sheetView>
  </sheetViews>
  <sheetFormatPr defaultColWidth="9.00390625" defaultRowHeight="12.75"/>
  <cols>
    <col min="1" max="1" width="46.00390625" style="2" customWidth="1"/>
    <col min="2" max="2" width="9.625" style="2" bestFit="1" customWidth="1"/>
    <col min="3" max="4" width="9.125" style="2" customWidth="1"/>
    <col min="5" max="5" width="11.375" style="2" customWidth="1"/>
    <col min="6" max="16384" width="9.125" style="4" customWidth="1"/>
  </cols>
  <sheetData>
    <row r="1" ht="15.75">
      <c r="A1" s="6" t="s">
        <v>140</v>
      </c>
    </row>
    <row r="2" ht="3" customHeight="1">
      <c r="A2" s="3"/>
    </row>
    <row r="3" spans="1:2" ht="15.75">
      <c r="A3" s="2" t="s">
        <v>8</v>
      </c>
      <c r="B3" s="1"/>
    </row>
    <row r="4" ht="15.75">
      <c r="A4" s="2" t="s">
        <v>9</v>
      </c>
    </row>
    <row r="5" ht="15.75">
      <c r="A5" s="5" t="s">
        <v>10</v>
      </c>
    </row>
    <row r="6" ht="15.75">
      <c r="A6" s="2" t="s">
        <v>141</v>
      </c>
    </row>
    <row r="7" ht="15.75">
      <c r="A7" s="2" t="s">
        <v>11</v>
      </c>
    </row>
    <row r="8" ht="15.75">
      <c r="A8" s="2" t="s">
        <v>12</v>
      </c>
    </row>
    <row r="9" spans="1:9" ht="15.75">
      <c r="A9" s="2" t="s">
        <v>142</v>
      </c>
      <c r="I9" s="7"/>
    </row>
    <row r="10" ht="3.75" customHeight="1"/>
    <row r="11" spans="1:5" ht="18.75">
      <c r="A11" s="23" t="s">
        <v>21</v>
      </c>
      <c r="B11" s="9"/>
      <c r="C11" s="9"/>
      <c r="D11" s="9"/>
      <c r="E11" s="9"/>
    </row>
    <row r="12" spans="1:5" ht="15.75">
      <c r="A12" s="8" t="s">
        <v>126</v>
      </c>
      <c r="B12" s="9">
        <v>100</v>
      </c>
      <c r="C12" s="9" t="s">
        <v>0</v>
      </c>
      <c r="D12" s="9">
        <v>400</v>
      </c>
      <c r="E12" s="8">
        <f>B12*D12</f>
        <v>40000</v>
      </c>
    </row>
    <row r="13" spans="1:5" ht="15.75">
      <c r="A13" s="9" t="s">
        <v>174</v>
      </c>
      <c r="B13" s="9"/>
      <c r="C13" s="9"/>
      <c r="D13" s="9"/>
      <c r="E13" s="8"/>
    </row>
    <row r="14" spans="1:5" ht="15.75">
      <c r="A14" s="9" t="s">
        <v>175</v>
      </c>
      <c r="B14" s="9"/>
      <c r="C14" s="9"/>
      <c r="D14" s="9"/>
      <c r="E14" s="8">
        <v>2000</v>
      </c>
    </row>
    <row r="15" spans="1:5" ht="15.75">
      <c r="A15" s="8"/>
      <c r="B15" s="9"/>
      <c r="C15" s="9"/>
      <c r="D15" s="9"/>
      <c r="E15" s="8"/>
    </row>
    <row r="16" spans="1:5" ht="15.75">
      <c r="A16" s="8" t="s">
        <v>125</v>
      </c>
      <c r="B16" s="9"/>
      <c r="C16" s="9"/>
      <c r="D16" s="9"/>
      <c r="E16" s="9"/>
    </row>
    <row r="17" spans="1:5" ht="15.75">
      <c r="A17" s="9" t="s">
        <v>129</v>
      </c>
      <c r="B17" s="9"/>
      <c r="C17" s="9"/>
      <c r="D17" s="9"/>
      <c r="E17" s="9"/>
    </row>
    <row r="18" spans="1:5" ht="15.75">
      <c r="A18" s="9" t="s">
        <v>121</v>
      </c>
      <c r="B18" s="9">
        <v>3</v>
      </c>
      <c r="C18" s="9" t="s">
        <v>13</v>
      </c>
      <c r="D18" s="9">
        <v>1500</v>
      </c>
      <c r="E18" s="9">
        <f>B18*D18</f>
        <v>4500</v>
      </c>
    </row>
    <row r="19" spans="1:5" ht="15.75">
      <c r="A19" s="9" t="s">
        <v>120</v>
      </c>
      <c r="B19" s="9">
        <v>3</v>
      </c>
      <c r="C19" s="9" t="s">
        <v>13</v>
      </c>
      <c r="D19" s="9">
        <v>1500</v>
      </c>
      <c r="E19" s="9">
        <f>B19*D19</f>
        <v>4500</v>
      </c>
    </row>
    <row r="20" spans="1:5" ht="15.75">
      <c r="A20" s="9" t="s">
        <v>127</v>
      </c>
      <c r="B20" s="9">
        <v>2</v>
      </c>
      <c r="C20" s="9" t="s">
        <v>128</v>
      </c>
      <c r="D20" s="9">
        <v>4500</v>
      </c>
      <c r="E20" s="9">
        <f>B20*D20</f>
        <v>9000</v>
      </c>
    </row>
    <row r="21" spans="1:5" ht="15.75">
      <c r="A21" s="9" t="s">
        <v>133</v>
      </c>
      <c r="B21" s="9"/>
      <c r="C21" s="9"/>
      <c r="D21" s="9"/>
      <c r="E21" s="8">
        <f>SUM(E18:E20)</f>
        <v>18000</v>
      </c>
    </row>
    <row r="22" spans="1:5" ht="20.25" customHeight="1">
      <c r="A22" s="8" t="s">
        <v>122</v>
      </c>
      <c r="B22" s="9"/>
      <c r="C22" s="9"/>
      <c r="D22" s="9"/>
      <c r="E22" s="9"/>
    </row>
    <row r="23" spans="1:5" ht="15.75">
      <c r="A23" s="9" t="s">
        <v>123</v>
      </c>
      <c r="B23" s="9"/>
      <c r="C23" s="9"/>
      <c r="D23" s="9"/>
      <c r="E23" s="9">
        <v>10000</v>
      </c>
    </row>
    <row r="24" spans="1:5" ht="15.75">
      <c r="A24" s="9" t="s">
        <v>130</v>
      </c>
      <c r="B24" s="9"/>
      <c r="C24" s="9"/>
      <c r="D24" s="9"/>
      <c r="E24" s="9">
        <v>3000</v>
      </c>
    </row>
    <row r="25" spans="1:5" ht="15.75">
      <c r="A25" s="9" t="s">
        <v>124</v>
      </c>
      <c r="B25" s="9">
        <v>100</v>
      </c>
      <c r="C25" s="9" t="s">
        <v>0</v>
      </c>
      <c r="D25" s="9">
        <v>150</v>
      </c>
      <c r="E25" s="9">
        <v>15000</v>
      </c>
    </row>
    <row r="26" spans="1:5" ht="15.75">
      <c r="A26" s="9" t="s">
        <v>131</v>
      </c>
      <c r="B26" s="9"/>
      <c r="C26" s="9"/>
      <c r="D26" s="9"/>
      <c r="E26" s="8">
        <f>SUM(E23:E25)</f>
        <v>28000</v>
      </c>
    </row>
    <row r="27" spans="1:5" ht="15.75">
      <c r="A27" s="9" t="s">
        <v>132</v>
      </c>
      <c r="B27" s="9"/>
      <c r="C27" s="9"/>
      <c r="D27" s="9"/>
      <c r="E27" s="9">
        <f>E26*12%</f>
        <v>3360</v>
      </c>
    </row>
    <row r="28" spans="1:5" ht="15.75">
      <c r="A28" s="9" t="s">
        <v>134</v>
      </c>
      <c r="B28" s="9"/>
      <c r="C28" s="9"/>
      <c r="D28" s="9"/>
      <c r="E28" s="8">
        <f>E27+E26</f>
        <v>31360</v>
      </c>
    </row>
    <row r="29" spans="1:5" ht="15.75">
      <c r="A29" s="10" t="s">
        <v>167</v>
      </c>
      <c r="B29" s="20"/>
      <c r="C29" s="20"/>
      <c r="D29" s="20"/>
      <c r="E29" s="10">
        <f>E28+E21+E12+E14</f>
        <v>91360</v>
      </c>
    </row>
    <row r="30" spans="1:5" ht="7.5" customHeight="1">
      <c r="A30" s="9"/>
      <c r="B30" s="9"/>
      <c r="C30" s="9"/>
      <c r="D30" s="9"/>
      <c r="E30" s="9"/>
    </row>
    <row r="31" spans="1:5" ht="18.75">
      <c r="A31" s="24" t="s">
        <v>22</v>
      </c>
      <c r="B31" s="21"/>
      <c r="C31" s="21"/>
      <c r="D31" s="21"/>
      <c r="E31" s="21"/>
    </row>
    <row r="32" spans="1:5" ht="15.75">
      <c r="A32" s="22" t="s">
        <v>47</v>
      </c>
      <c r="B32" s="9"/>
      <c r="C32" s="9"/>
      <c r="D32" s="9"/>
      <c r="E32" s="9"/>
    </row>
    <row r="33" spans="1:5" ht="15.75">
      <c r="A33" s="9" t="s">
        <v>14</v>
      </c>
      <c r="B33" s="9">
        <v>40</v>
      </c>
      <c r="C33" s="9" t="s">
        <v>0</v>
      </c>
      <c r="D33" s="9">
        <v>400</v>
      </c>
      <c r="E33" s="9">
        <f aca="true" t="shared" si="0" ref="E33:E42">B33*D33</f>
        <v>16000</v>
      </c>
    </row>
    <row r="34" spans="1:5" ht="15.75">
      <c r="A34" s="9" t="s">
        <v>15</v>
      </c>
      <c r="B34" s="9">
        <v>27</v>
      </c>
      <c r="C34" s="9" t="s">
        <v>0</v>
      </c>
      <c r="D34" s="9">
        <v>1400</v>
      </c>
      <c r="E34" s="9">
        <f t="shared" si="0"/>
        <v>37800</v>
      </c>
    </row>
    <row r="35" spans="1:5" ht="15.75">
      <c r="A35" s="9" t="s">
        <v>16</v>
      </c>
      <c r="B35" s="9">
        <v>12</v>
      </c>
      <c r="C35" s="9" t="s">
        <v>0</v>
      </c>
      <c r="D35" s="9">
        <v>900</v>
      </c>
      <c r="E35" s="9">
        <f t="shared" si="0"/>
        <v>10800</v>
      </c>
    </row>
    <row r="36" spans="1:5" ht="15.75">
      <c r="A36" s="9" t="s">
        <v>17</v>
      </c>
      <c r="B36" s="9">
        <v>88</v>
      </c>
      <c r="C36" s="9" t="s">
        <v>23</v>
      </c>
      <c r="D36" s="9">
        <v>78</v>
      </c>
      <c r="E36" s="9">
        <f t="shared" si="0"/>
        <v>6864</v>
      </c>
    </row>
    <row r="37" spans="1:5" ht="15.75">
      <c r="A37" s="9" t="s">
        <v>165</v>
      </c>
      <c r="B37" s="9">
        <v>24</v>
      </c>
      <c r="C37" s="9" t="s">
        <v>23</v>
      </c>
      <c r="D37" s="9">
        <v>279</v>
      </c>
      <c r="E37" s="9">
        <f t="shared" si="0"/>
        <v>6696</v>
      </c>
    </row>
    <row r="38" spans="1:5" ht="15.75">
      <c r="A38" s="9" t="s">
        <v>18</v>
      </c>
      <c r="B38" s="9">
        <v>1</v>
      </c>
      <c r="C38" s="9" t="s">
        <v>0</v>
      </c>
      <c r="D38" s="9">
        <v>400</v>
      </c>
      <c r="E38" s="9">
        <f t="shared" si="0"/>
        <v>400</v>
      </c>
    </row>
    <row r="39" spans="1:5" ht="15.75">
      <c r="A39" s="9" t="s">
        <v>166</v>
      </c>
      <c r="B39" s="30">
        <v>2.3</v>
      </c>
      <c r="C39" s="9" t="s">
        <v>0</v>
      </c>
      <c r="D39" s="9">
        <v>1400</v>
      </c>
      <c r="E39" s="9">
        <f t="shared" si="0"/>
        <v>3219.9999999999995</v>
      </c>
    </row>
    <row r="40" spans="1:5" ht="15.75">
      <c r="A40" s="9" t="s">
        <v>85</v>
      </c>
      <c r="B40" s="9">
        <v>1</v>
      </c>
      <c r="C40" s="9" t="s">
        <v>23</v>
      </c>
      <c r="D40" s="9">
        <v>2700</v>
      </c>
      <c r="E40" s="9">
        <f t="shared" si="0"/>
        <v>2700</v>
      </c>
    </row>
    <row r="41" spans="1:5" ht="15.75">
      <c r="A41" s="9" t="s">
        <v>92</v>
      </c>
      <c r="B41" s="9">
        <v>15</v>
      </c>
      <c r="C41" s="9" t="s">
        <v>173</v>
      </c>
      <c r="D41" s="9">
        <v>30</v>
      </c>
      <c r="E41" s="9">
        <f t="shared" si="0"/>
        <v>450</v>
      </c>
    </row>
    <row r="42" spans="1:5" ht="15.75">
      <c r="A42" s="9" t="s">
        <v>7</v>
      </c>
      <c r="B42" s="9">
        <v>1</v>
      </c>
      <c r="C42" s="9" t="s">
        <v>23</v>
      </c>
      <c r="D42" s="9">
        <v>1700</v>
      </c>
      <c r="E42" s="9">
        <f t="shared" si="0"/>
        <v>1700</v>
      </c>
    </row>
    <row r="43" spans="1:5" ht="15.75">
      <c r="A43" s="8" t="s">
        <v>44</v>
      </c>
      <c r="B43" s="9"/>
      <c r="C43" s="9"/>
      <c r="D43" s="9"/>
      <c r="E43" s="8">
        <f>SUM(E33:E42)</f>
        <v>86630</v>
      </c>
    </row>
    <row r="44" spans="1:5" ht="15.75">
      <c r="A44" s="9"/>
      <c r="B44" s="9"/>
      <c r="C44" s="9"/>
      <c r="D44" s="9"/>
      <c r="E44" s="8"/>
    </row>
    <row r="45" spans="1:5" ht="15.75">
      <c r="A45" s="8" t="s">
        <v>48</v>
      </c>
      <c r="B45" s="9"/>
      <c r="C45" s="9"/>
      <c r="D45" s="9"/>
      <c r="E45" s="8"/>
    </row>
    <row r="46" spans="1:5" ht="15.75">
      <c r="A46" s="9" t="s">
        <v>19</v>
      </c>
      <c r="B46" s="9">
        <v>100</v>
      </c>
      <c r="C46" s="9" t="s">
        <v>1</v>
      </c>
      <c r="D46" s="9">
        <v>58</v>
      </c>
      <c r="E46" s="9">
        <f aca="true" t="shared" si="1" ref="E46:E52">B46*D46</f>
        <v>5800</v>
      </c>
    </row>
    <row r="47" spans="1:5" ht="15.75" customHeight="1">
      <c r="A47" s="9" t="s">
        <v>45</v>
      </c>
      <c r="B47" s="9">
        <v>3</v>
      </c>
      <c r="C47" s="9" t="s">
        <v>23</v>
      </c>
      <c r="D47" s="9">
        <v>104</v>
      </c>
      <c r="E47" s="9">
        <f t="shared" si="1"/>
        <v>312</v>
      </c>
    </row>
    <row r="48" spans="1:5" ht="15.75" customHeight="1">
      <c r="A48" s="9" t="s">
        <v>46</v>
      </c>
      <c r="B48" s="9">
        <v>5</v>
      </c>
      <c r="C48" s="9" t="s">
        <v>23</v>
      </c>
      <c r="D48" s="9">
        <v>299</v>
      </c>
      <c r="E48" s="9">
        <f t="shared" si="1"/>
        <v>1495</v>
      </c>
    </row>
    <row r="49" spans="1:5" ht="15.75">
      <c r="A49" s="9" t="s">
        <v>20</v>
      </c>
      <c r="B49" s="9">
        <v>100</v>
      </c>
      <c r="C49" s="9" t="s">
        <v>1</v>
      </c>
      <c r="D49" s="9">
        <v>23</v>
      </c>
      <c r="E49" s="9">
        <f t="shared" si="1"/>
        <v>2300</v>
      </c>
    </row>
    <row r="50" spans="1:5" ht="15.75">
      <c r="A50" s="9" t="s">
        <v>39</v>
      </c>
      <c r="B50" s="9">
        <v>9</v>
      </c>
      <c r="C50" s="9" t="s">
        <v>0</v>
      </c>
      <c r="D50" s="9">
        <v>1400</v>
      </c>
      <c r="E50" s="9">
        <f t="shared" si="1"/>
        <v>12600</v>
      </c>
    </row>
    <row r="51" spans="1:5" ht="15.75">
      <c r="A51" s="9" t="s">
        <v>49</v>
      </c>
      <c r="B51" s="9">
        <v>6</v>
      </c>
      <c r="C51" s="9" t="s">
        <v>0</v>
      </c>
      <c r="D51" s="9">
        <v>500</v>
      </c>
      <c r="E51" s="9">
        <f t="shared" si="1"/>
        <v>3000</v>
      </c>
    </row>
    <row r="52" spans="1:5" ht="15.75">
      <c r="A52" s="9" t="s">
        <v>168</v>
      </c>
      <c r="B52" s="9">
        <v>1</v>
      </c>
      <c r="C52" s="9" t="s">
        <v>23</v>
      </c>
      <c r="D52" s="9">
        <v>3000</v>
      </c>
      <c r="E52" s="9">
        <f t="shared" si="1"/>
        <v>3000</v>
      </c>
    </row>
    <row r="53" spans="1:5" ht="15.75">
      <c r="A53" s="9" t="s">
        <v>143</v>
      </c>
      <c r="B53" s="9"/>
      <c r="C53" s="9"/>
      <c r="D53" s="9"/>
      <c r="E53" s="9">
        <v>700</v>
      </c>
    </row>
    <row r="54" spans="1:5" ht="15.75">
      <c r="A54" s="8" t="s">
        <v>44</v>
      </c>
      <c r="B54" s="9"/>
      <c r="C54" s="9"/>
      <c r="D54" s="9"/>
      <c r="E54" s="8">
        <f>SUM(E46:E53)</f>
        <v>29207</v>
      </c>
    </row>
    <row r="55" spans="1:5" ht="24" customHeight="1">
      <c r="A55" s="8" t="s">
        <v>50</v>
      </c>
      <c r="B55" s="9"/>
      <c r="C55" s="9"/>
      <c r="D55" s="9"/>
      <c r="E55" s="9"/>
    </row>
    <row r="56" spans="1:5" ht="15.75">
      <c r="A56" s="9" t="s">
        <v>137</v>
      </c>
      <c r="B56" s="9">
        <v>84</v>
      </c>
      <c r="C56" s="9" t="s">
        <v>1</v>
      </c>
      <c r="D56" s="9">
        <v>128</v>
      </c>
      <c r="E56" s="9">
        <f>B56*D56</f>
        <v>10752</v>
      </c>
    </row>
    <row r="57" spans="1:5" ht="15.75">
      <c r="A57" s="9" t="s">
        <v>136</v>
      </c>
      <c r="B57" s="9">
        <v>72</v>
      </c>
      <c r="C57" s="9" t="s">
        <v>1</v>
      </c>
      <c r="D57" s="9">
        <v>46.86</v>
      </c>
      <c r="E57" s="27">
        <f>B57*D57</f>
        <v>3373.92</v>
      </c>
    </row>
    <row r="58" spans="1:5" ht="15.75">
      <c r="A58" s="9" t="s">
        <v>144</v>
      </c>
      <c r="B58" s="9">
        <v>24</v>
      </c>
      <c r="C58" s="9" t="s">
        <v>1</v>
      </c>
      <c r="D58" s="9">
        <v>299</v>
      </c>
      <c r="E58" s="27">
        <f>B58*D58</f>
        <v>7176</v>
      </c>
    </row>
    <row r="59" spans="1:5" ht="15.75">
      <c r="A59" s="9" t="s">
        <v>139</v>
      </c>
      <c r="B59" s="9">
        <v>18</v>
      </c>
      <c r="C59" s="9" t="s">
        <v>23</v>
      </c>
      <c r="D59" s="9">
        <v>35</v>
      </c>
      <c r="E59" s="9">
        <f>B59*D59</f>
        <v>630</v>
      </c>
    </row>
    <row r="60" spans="1:5" ht="15.75">
      <c r="A60" s="9" t="s">
        <v>145</v>
      </c>
      <c r="B60" s="9">
        <v>1</v>
      </c>
      <c r="C60" s="9" t="s">
        <v>23</v>
      </c>
      <c r="D60" s="9"/>
      <c r="E60" s="9">
        <v>3000</v>
      </c>
    </row>
    <row r="61" spans="1:5" ht="15.75">
      <c r="A61" s="9" t="s">
        <v>138</v>
      </c>
      <c r="B61" s="9"/>
      <c r="C61" s="9"/>
      <c r="D61" s="9"/>
      <c r="E61" s="9">
        <v>1000</v>
      </c>
    </row>
    <row r="62" spans="1:5" ht="15.75">
      <c r="A62" s="9" t="s">
        <v>25</v>
      </c>
      <c r="B62" s="9">
        <v>2</v>
      </c>
      <c r="C62" s="9" t="s">
        <v>23</v>
      </c>
      <c r="D62" s="9">
        <v>291</v>
      </c>
      <c r="E62" s="9">
        <f>B62*D62</f>
        <v>582</v>
      </c>
    </row>
    <row r="63" spans="1:5" ht="15.75">
      <c r="A63" s="9" t="s">
        <v>24</v>
      </c>
      <c r="B63" s="9">
        <v>3</v>
      </c>
      <c r="C63" s="9" t="s">
        <v>23</v>
      </c>
      <c r="D63" s="9">
        <v>252</v>
      </c>
      <c r="E63" s="9">
        <f>B63*D63</f>
        <v>756</v>
      </c>
    </row>
    <row r="64" spans="1:5" ht="15.75">
      <c r="A64" s="9" t="s">
        <v>146</v>
      </c>
      <c r="B64" s="9">
        <v>1</v>
      </c>
      <c r="C64" s="9" t="s">
        <v>23</v>
      </c>
      <c r="D64" s="9">
        <v>199</v>
      </c>
      <c r="E64" s="9">
        <f>B64*D64</f>
        <v>199</v>
      </c>
    </row>
    <row r="65" spans="1:5" ht="15.75">
      <c r="A65" s="9" t="s">
        <v>147</v>
      </c>
      <c r="B65" s="9"/>
      <c r="C65" s="9"/>
      <c r="D65" s="9"/>
      <c r="E65" s="9">
        <v>1000</v>
      </c>
    </row>
    <row r="66" spans="1:5" ht="15.75">
      <c r="A66" s="9" t="s">
        <v>26</v>
      </c>
      <c r="B66" s="9">
        <v>1</v>
      </c>
      <c r="C66" s="9" t="s">
        <v>23</v>
      </c>
      <c r="D66" s="9">
        <v>370</v>
      </c>
      <c r="E66" s="9">
        <f>B66*D66</f>
        <v>370</v>
      </c>
    </row>
    <row r="67" spans="1:5" ht="15.75">
      <c r="A67" s="9" t="s">
        <v>169</v>
      </c>
      <c r="B67" s="9">
        <v>5</v>
      </c>
      <c r="C67" s="9" t="s">
        <v>23</v>
      </c>
      <c r="D67" s="9">
        <v>279</v>
      </c>
      <c r="E67" s="9">
        <f>B67*D67</f>
        <v>1395</v>
      </c>
    </row>
    <row r="68" spans="1:5" ht="15.75">
      <c r="A68" s="9" t="s">
        <v>170</v>
      </c>
      <c r="B68" s="9">
        <v>0.5</v>
      </c>
      <c r="C68" s="9" t="s">
        <v>0</v>
      </c>
      <c r="D68" s="9">
        <v>1400</v>
      </c>
      <c r="E68" s="9">
        <f>B68*D68</f>
        <v>700</v>
      </c>
    </row>
    <row r="69" spans="1:5" ht="15.75">
      <c r="A69" s="8" t="s">
        <v>44</v>
      </c>
      <c r="B69" s="9"/>
      <c r="C69" s="9"/>
      <c r="D69" s="9"/>
      <c r="E69" s="12">
        <f>SUM(E56:E68)</f>
        <v>30933.92</v>
      </c>
    </row>
    <row r="70" spans="1:5" ht="15.75">
      <c r="A70" s="31" t="s">
        <v>161</v>
      </c>
      <c r="B70" s="32"/>
      <c r="C70" s="9"/>
      <c r="D70" s="9"/>
      <c r="E70" s="33">
        <f>E43+E54+E69</f>
        <v>146770.91999999998</v>
      </c>
    </row>
    <row r="71" spans="1:5" ht="15.75">
      <c r="A71" s="9"/>
      <c r="B71" s="9"/>
      <c r="C71" s="9"/>
      <c r="D71" s="9"/>
      <c r="E71" s="9"/>
    </row>
    <row r="72" spans="1:5" ht="15.75">
      <c r="A72" s="11" t="s">
        <v>27</v>
      </c>
      <c r="B72" s="9"/>
      <c r="C72" s="9"/>
      <c r="D72" s="9"/>
      <c r="E72" s="9"/>
    </row>
    <row r="73" spans="1:5" ht="15.75">
      <c r="A73" s="9" t="s">
        <v>28</v>
      </c>
      <c r="B73" s="9">
        <v>4</v>
      </c>
      <c r="C73" s="9" t="s">
        <v>29</v>
      </c>
      <c r="D73" s="9">
        <v>400</v>
      </c>
      <c r="E73" s="9">
        <f>B73*D73</f>
        <v>1600</v>
      </c>
    </row>
    <row r="74" spans="1:5" ht="15.75">
      <c r="A74" s="9" t="s">
        <v>30</v>
      </c>
      <c r="B74" s="9">
        <v>4</v>
      </c>
      <c r="C74" s="9" t="s">
        <v>29</v>
      </c>
      <c r="D74" s="9">
        <v>950</v>
      </c>
      <c r="E74" s="9">
        <f>B74*D74</f>
        <v>3800</v>
      </c>
    </row>
    <row r="75" spans="1:5" ht="15.75">
      <c r="A75" s="9" t="s">
        <v>31</v>
      </c>
      <c r="B75" s="9">
        <v>1</v>
      </c>
      <c r="C75" s="9" t="s">
        <v>32</v>
      </c>
      <c r="D75" s="9">
        <v>1000</v>
      </c>
      <c r="E75" s="9">
        <f>B75*D75</f>
        <v>1000</v>
      </c>
    </row>
    <row r="76" spans="1:5" ht="15.75">
      <c r="A76" s="8" t="s">
        <v>33</v>
      </c>
      <c r="B76" s="9"/>
      <c r="C76" s="9"/>
      <c r="D76" s="9"/>
      <c r="E76" s="11">
        <f>SUM(E73:E75)</f>
        <v>6400</v>
      </c>
    </row>
    <row r="77" spans="1:5" ht="15.75">
      <c r="A77" s="8"/>
      <c r="B77" s="9"/>
      <c r="C77" s="9"/>
      <c r="D77" s="9"/>
      <c r="E77" s="9"/>
    </row>
    <row r="78" spans="1:5" ht="15.75">
      <c r="A78" s="8" t="s">
        <v>41</v>
      </c>
      <c r="B78" s="9"/>
      <c r="C78" s="9"/>
      <c r="D78" s="9"/>
      <c r="E78" s="9"/>
    </row>
    <row r="79" spans="1:5" ht="15.75">
      <c r="A79" s="9" t="s">
        <v>148</v>
      </c>
      <c r="B79" s="9"/>
      <c r="C79" s="9"/>
      <c r="D79" s="9"/>
      <c r="E79" s="9">
        <v>1500</v>
      </c>
    </row>
    <row r="80" spans="1:5" ht="15.75">
      <c r="A80" s="9" t="s">
        <v>149</v>
      </c>
      <c r="B80" s="9">
        <v>40</v>
      </c>
      <c r="C80" s="9" t="s">
        <v>0</v>
      </c>
      <c r="D80" s="9">
        <v>250</v>
      </c>
      <c r="E80" s="9">
        <f>B80*D80</f>
        <v>10000</v>
      </c>
    </row>
    <row r="81" spans="1:5" ht="15.75">
      <c r="A81" s="9" t="s">
        <v>34</v>
      </c>
      <c r="B81" s="9">
        <v>27</v>
      </c>
      <c r="C81" s="9" t="s">
        <v>0</v>
      </c>
      <c r="D81" s="9">
        <v>350</v>
      </c>
      <c r="E81" s="9">
        <f>B81*D81</f>
        <v>9450</v>
      </c>
    </row>
    <row r="82" spans="1:5" ht="15.75">
      <c r="A82" s="8" t="s">
        <v>35</v>
      </c>
      <c r="B82" s="9">
        <v>12</v>
      </c>
      <c r="C82" s="9" t="s">
        <v>0</v>
      </c>
      <c r="D82" s="9">
        <v>250</v>
      </c>
      <c r="E82" s="9">
        <f>B82*D82</f>
        <v>3000</v>
      </c>
    </row>
    <row r="83" spans="1:5" ht="15.75" customHeight="1">
      <c r="A83" s="9" t="s">
        <v>68</v>
      </c>
      <c r="B83" s="28">
        <v>3</v>
      </c>
      <c r="C83" s="9" t="s">
        <v>0</v>
      </c>
      <c r="D83" s="9">
        <v>950</v>
      </c>
      <c r="E83" s="9">
        <f>B83*D83</f>
        <v>2850</v>
      </c>
    </row>
    <row r="84" spans="1:5" ht="15.75">
      <c r="A84" s="9" t="s">
        <v>69</v>
      </c>
      <c r="B84" s="9">
        <v>44</v>
      </c>
      <c r="C84" s="9" t="s">
        <v>70</v>
      </c>
      <c r="D84" s="9">
        <v>150</v>
      </c>
      <c r="E84" s="9">
        <f>B84*D84</f>
        <v>6600</v>
      </c>
    </row>
    <row r="85" spans="1:5" ht="15.75">
      <c r="A85" s="8" t="s">
        <v>43</v>
      </c>
      <c r="B85" s="9"/>
      <c r="C85" s="9"/>
      <c r="D85" s="9"/>
      <c r="E85" s="8">
        <f>SUM(E79:E84)</f>
        <v>33400</v>
      </c>
    </row>
    <row r="86" spans="1:5" ht="15.75">
      <c r="A86" s="8"/>
      <c r="B86" s="9"/>
      <c r="C86" s="9"/>
      <c r="D86" s="9"/>
      <c r="E86" s="8"/>
    </row>
    <row r="87" spans="1:5" ht="15.75">
      <c r="A87" s="8" t="s">
        <v>118</v>
      </c>
      <c r="B87" s="9"/>
      <c r="C87" s="9"/>
      <c r="D87" s="9"/>
      <c r="E87" s="9"/>
    </row>
    <row r="88" spans="1:5" ht="15.75">
      <c r="A88" s="9" t="s">
        <v>148</v>
      </c>
      <c r="B88" s="9"/>
      <c r="C88" s="9"/>
      <c r="D88" s="9"/>
      <c r="E88" s="9">
        <v>3000</v>
      </c>
    </row>
    <row r="89" spans="1:5" ht="15.75">
      <c r="A89" s="9" t="s">
        <v>36</v>
      </c>
      <c r="B89" s="9">
        <v>100</v>
      </c>
      <c r="C89" s="9" t="s">
        <v>1</v>
      </c>
      <c r="D89" s="9">
        <v>100</v>
      </c>
      <c r="E89" s="9">
        <f>B89*D89</f>
        <v>10000</v>
      </c>
    </row>
    <row r="90" spans="1:5" ht="15.75">
      <c r="A90" s="9" t="s">
        <v>4</v>
      </c>
      <c r="B90" s="9">
        <v>100</v>
      </c>
      <c r="C90" s="9" t="s">
        <v>1</v>
      </c>
      <c r="D90" s="9">
        <v>15</v>
      </c>
      <c r="E90" s="9">
        <f>B90*D90</f>
        <v>1500</v>
      </c>
    </row>
    <row r="91" spans="1:5" ht="15.75">
      <c r="A91" s="9" t="s">
        <v>37</v>
      </c>
      <c r="B91" s="9">
        <v>100</v>
      </c>
      <c r="C91" s="9" t="s">
        <v>1</v>
      </c>
      <c r="D91" s="9">
        <v>15</v>
      </c>
      <c r="E91" s="9">
        <f>B91*D91</f>
        <v>1500</v>
      </c>
    </row>
    <row r="92" spans="1:5" ht="14.25" customHeight="1">
      <c r="A92" s="9" t="s">
        <v>38</v>
      </c>
      <c r="B92" s="9">
        <v>9</v>
      </c>
      <c r="C92" s="9" t="s">
        <v>0</v>
      </c>
      <c r="D92" s="9">
        <v>300</v>
      </c>
      <c r="E92" s="9">
        <f>B92*D92</f>
        <v>2700</v>
      </c>
    </row>
    <row r="93" spans="1:5" ht="15.75">
      <c r="A93" s="9" t="s">
        <v>40</v>
      </c>
      <c r="B93" s="9">
        <v>6</v>
      </c>
      <c r="C93" s="9" t="s">
        <v>0</v>
      </c>
      <c r="D93" s="9">
        <v>200</v>
      </c>
      <c r="E93" s="9">
        <f>B93*D93</f>
        <v>1200</v>
      </c>
    </row>
    <row r="94" spans="1:5" ht="15.75">
      <c r="A94" s="8" t="s">
        <v>44</v>
      </c>
      <c r="B94" s="9"/>
      <c r="C94" s="9"/>
      <c r="D94" s="9"/>
      <c r="E94" s="8">
        <f>SUM(E88:E93)</f>
        <v>19900</v>
      </c>
    </row>
    <row r="95" spans="1:5" ht="15.75">
      <c r="A95" s="8"/>
      <c r="B95" s="9"/>
      <c r="C95" s="9"/>
      <c r="D95" s="9"/>
      <c r="E95" s="8"/>
    </row>
    <row r="96" spans="1:5" ht="15.75">
      <c r="A96" s="8" t="s">
        <v>51</v>
      </c>
      <c r="B96" s="9"/>
      <c r="C96" s="9"/>
      <c r="D96" s="9"/>
      <c r="E96" s="9"/>
    </row>
    <row r="97" spans="1:5" ht="15.75">
      <c r="A97" s="9" t="s">
        <v>53</v>
      </c>
      <c r="B97" s="9"/>
      <c r="C97" s="9"/>
      <c r="D97" s="9"/>
      <c r="E97" s="9">
        <v>1500</v>
      </c>
    </row>
    <row r="98" spans="1:5" ht="15.75">
      <c r="A98" s="9" t="s">
        <v>52</v>
      </c>
      <c r="B98" s="9">
        <v>12</v>
      </c>
      <c r="C98" s="9" t="s">
        <v>23</v>
      </c>
      <c r="D98" s="9">
        <v>800</v>
      </c>
      <c r="E98" s="9">
        <f aca="true" t="shared" si="2" ref="E98:E103">B98*D98</f>
        <v>9600</v>
      </c>
    </row>
    <row r="99" spans="1:5" ht="15.75">
      <c r="A99" s="9" t="s">
        <v>54</v>
      </c>
      <c r="B99" s="9">
        <v>12</v>
      </c>
      <c r="C99" s="9" t="s">
        <v>23</v>
      </c>
      <c r="D99" s="9">
        <v>300</v>
      </c>
      <c r="E99" s="9">
        <f t="shared" si="2"/>
        <v>3600</v>
      </c>
    </row>
    <row r="100" spans="1:5" ht="15.75">
      <c r="A100" s="9" t="s">
        <v>55</v>
      </c>
      <c r="B100" s="9">
        <v>12</v>
      </c>
      <c r="C100" s="9" t="s">
        <v>23</v>
      </c>
      <c r="D100" s="9">
        <v>500</v>
      </c>
      <c r="E100" s="9">
        <f t="shared" si="2"/>
        <v>6000</v>
      </c>
    </row>
    <row r="101" spans="1:5" ht="15.75">
      <c r="A101" s="9" t="s">
        <v>150</v>
      </c>
      <c r="B101" s="9">
        <v>13</v>
      </c>
      <c r="C101" s="9" t="s">
        <v>23</v>
      </c>
      <c r="D101" s="9">
        <v>50</v>
      </c>
      <c r="E101" s="9">
        <f t="shared" si="2"/>
        <v>650</v>
      </c>
    </row>
    <row r="102" spans="1:5" ht="15.75">
      <c r="A102" s="9" t="s">
        <v>151</v>
      </c>
      <c r="B102" s="9">
        <v>13</v>
      </c>
      <c r="C102" s="9" t="s">
        <v>23</v>
      </c>
      <c r="D102" s="9">
        <v>250</v>
      </c>
      <c r="E102" s="9">
        <f t="shared" si="2"/>
        <v>3250</v>
      </c>
    </row>
    <row r="103" spans="1:5" ht="15.75">
      <c r="A103" s="9" t="s">
        <v>56</v>
      </c>
      <c r="B103" s="9">
        <v>0.676</v>
      </c>
      <c r="C103" s="9" t="s">
        <v>0</v>
      </c>
      <c r="D103" s="9">
        <v>950</v>
      </c>
      <c r="E103" s="9">
        <f t="shared" si="2"/>
        <v>642.2</v>
      </c>
    </row>
    <row r="104" spans="1:5" ht="15.75">
      <c r="A104" s="8" t="s">
        <v>44</v>
      </c>
      <c r="B104" s="9"/>
      <c r="C104" s="9"/>
      <c r="D104" s="9"/>
      <c r="E104" s="8">
        <f>SUM(E97:E103)</f>
        <v>25242.2</v>
      </c>
    </row>
    <row r="105" spans="1:5" ht="15.75">
      <c r="A105" s="11" t="s">
        <v>57</v>
      </c>
      <c r="B105" s="9"/>
      <c r="C105" s="9"/>
      <c r="D105" s="9"/>
      <c r="E105" s="8">
        <f>E104+E94+E85</f>
        <v>78542.2</v>
      </c>
    </row>
    <row r="106" spans="1:5" ht="15.75">
      <c r="A106" s="8" t="s">
        <v>60</v>
      </c>
      <c r="B106" s="9"/>
      <c r="C106" s="9"/>
      <c r="D106" s="9"/>
      <c r="E106" s="12">
        <f>12%*E105</f>
        <v>9425.063999999998</v>
      </c>
    </row>
    <row r="107" spans="1:5" ht="15.75">
      <c r="A107" s="11" t="s">
        <v>62</v>
      </c>
      <c r="B107" s="9"/>
      <c r="C107" s="9"/>
      <c r="D107" s="9"/>
      <c r="E107" s="13">
        <f>E106+E105</f>
        <v>87967.264</v>
      </c>
    </row>
    <row r="108" spans="1:5" ht="15.75">
      <c r="A108" s="8"/>
      <c r="B108" s="9"/>
      <c r="C108" s="9"/>
      <c r="D108" s="9"/>
      <c r="E108" s="8"/>
    </row>
    <row r="109" spans="1:5" ht="15.75">
      <c r="A109" s="8" t="s">
        <v>58</v>
      </c>
      <c r="B109" s="9"/>
      <c r="C109" s="9"/>
      <c r="D109" s="9"/>
      <c r="E109" s="8"/>
    </row>
    <row r="110" spans="1:5" ht="15.75">
      <c r="A110" s="8" t="s">
        <v>59</v>
      </c>
      <c r="B110" s="9"/>
      <c r="C110" s="9"/>
      <c r="D110" s="9"/>
      <c r="E110" s="12">
        <f>E70</f>
        <v>146770.91999999998</v>
      </c>
    </row>
    <row r="111" spans="1:5" ht="15.75">
      <c r="A111" s="8" t="s">
        <v>27</v>
      </c>
      <c r="B111" s="9"/>
      <c r="C111" s="9"/>
      <c r="D111" s="9"/>
      <c r="E111" s="8">
        <v>6400</v>
      </c>
    </row>
    <row r="112" spans="1:5" ht="15.75">
      <c r="A112" s="8" t="s">
        <v>61</v>
      </c>
      <c r="B112" s="9"/>
      <c r="C112" s="9"/>
      <c r="D112" s="9"/>
      <c r="E112" s="12">
        <f>E107</f>
        <v>87967.264</v>
      </c>
    </row>
    <row r="113" spans="1:5" ht="15.75">
      <c r="A113" s="8" t="s">
        <v>152</v>
      </c>
      <c r="B113" s="9"/>
      <c r="C113" s="9"/>
      <c r="D113" s="9"/>
      <c r="E113" s="14">
        <f>SUM(E110:E112)</f>
        <v>241138.18399999998</v>
      </c>
    </row>
    <row r="114" spans="1:5" ht="15.75">
      <c r="A114" s="19"/>
      <c r="B114" s="5"/>
      <c r="C114" s="5"/>
      <c r="D114" s="5"/>
      <c r="E114" s="19"/>
    </row>
    <row r="115" spans="1:5" ht="15.75">
      <c r="A115" s="16" t="s">
        <v>63</v>
      </c>
      <c r="B115" s="25"/>
      <c r="C115" s="25"/>
      <c r="D115" s="25"/>
      <c r="E115" s="16"/>
    </row>
    <row r="116" spans="1:5" ht="15.75">
      <c r="A116" s="9" t="s">
        <v>176</v>
      </c>
      <c r="B116" s="9"/>
      <c r="C116" s="9"/>
      <c r="D116" s="9"/>
      <c r="E116" s="8"/>
    </row>
    <row r="117" spans="1:5" ht="15.75">
      <c r="A117" s="9" t="s">
        <v>177</v>
      </c>
      <c r="B117" s="9"/>
      <c r="C117" s="9"/>
      <c r="D117" s="9"/>
      <c r="E117" s="8"/>
    </row>
    <row r="118" spans="1:5" ht="15.75">
      <c r="A118" s="8"/>
      <c r="B118" s="9"/>
      <c r="C118" s="9"/>
      <c r="D118" s="9"/>
      <c r="E118" s="8"/>
    </row>
    <row r="119" spans="1:5" ht="15.75">
      <c r="A119" s="8" t="s">
        <v>64</v>
      </c>
      <c r="B119" s="9"/>
      <c r="C119" s="9"/>
      <c r="D119" s="9"/>
      <c r="E119" s="8"/>
    </row>
    <row r="120" spans="1:5" ht="15.75">
      <c r="A120" s="9" t="s">
        <v>80</v>
      </c>
      <c r="B120" s="9">
        <v>52</v>
      </c>
      <c r="C120" s="9" t="s">
        <v>0</v>
      </c>
      <c r="D120" s="9">
        <v>400</v>
      </c>
      <c r="E120" s="9">
        <f aca="true" t="shared" si="3" ref="E120:E128">B120*D120</f>
        <v>20800</v>
      </c>
    </row>
    <row r="121" spans="1:5" ht="15.75">
      <c r="A121" s="9" t="s">
        <v>81</v>
      </c>
      <c r="B121" s="9">
        <v>35</v>
      </c>
      <c r="C121" s="9" t="s">
        <v>0</v>
      </c>
      <c r="D121" s="9">
        <v>1400</v>
      </c>
      <c r="E121" s="9">
        <f t="shared" si="3"/>
        <v>49000</v>
      </c>
    </row>
    <row r="122" spans="1:5" ht="15.75">
      <c r="A122" s="9" t="s">
        <v>82</v>
      </c>
      <c r="B122" s="28">
        <v>15</v>
      </c>
      <c r="C122" s="9" t="s">
        <v>0</v>
      </c>
      <c r="D122" s="9">
        <v>900</v>
      </c>
      <c r="E122" s="9">
        <f t="shared" si="3"/>
        <v>13500</v>
      </c>
    </row>
    <row r="123" spans="1:5" ht="15.75">
      <c r="A123" s="9" t="s">
        <v>83</v>
      </c>
      <c r="B123" s="9">
        <v>136</v>
      </c>
      <c r="C123" s="9" t="s">
        <v>23</v>
      </c>
      <c r="D123" s="9">
        <v>78</v>
      </c>
      <c r="E123" s="9">
        <f t="shared" si="3"/>
        <v>10608</v>
      </c>
    </row>
    <row r="124" spans="1:5" ht="15.75">
      <c r="A124" s="9" t="s">
        <v>171</v>
      </c>
      <c r="B124" s="9">
        <v>37</v>
      </c>
      <c r="C124" s="9" t="s">
        <v>23</v>
      </c>
      <c r="D124" s="9">
        <v>279</v>
      </c>
      <c r="E124" s="9">
        <f t="shared" si="3"/>
        <v>10323</v>
      </c>
    </row>
    <row r="125" spans="1:5" ht="15.75">
      <c r="A125" s="9" t="s">
        <v>84</v>
      </c>
      <c r="B125" s="9">
        <v>1.5</v>
      </c>
      <c r="C125" s="9" t="s">
        <v>0</v>
      </c>
      <c r="D125" s="9">
        <v>400</v>
      </c>
      <c r="E125" s="9">
        <f t="shared" si="3"/>
        <v>600</v>
      </c>
    </row>
    <row r="126" spans="1:5" ht="15.75">
      <c r="A126" s="9" t="s">
        <v>172</v>
      </c>
      <c r="B126" s="9">
        <v>3.5</v>
      </c>
      <c r="C126" s="9" t="s">
        <v>0</v>
      </c>
      <c r="D126" s="9">
        <v>1400</v>
      </c>
      <c r="E126" s="9">
        <f t="shared" si="3"/>
        <v>4900</v>
      </c>
    </row>
    <row r="127" spans="1:5" ht="15.75">
      <c r="A127" s="9" t="s">
        <v>7</v>
      </c>
      <c r="B127" s="9">
        <v>1</v>
      </c>
      <c r="C127" s="9" t="s">
        <v>23</v>
      </c>
      <c r="D127" s="9">
        <v>1700</v>
      </c>
      <c r="E127" s="9">
        <v>1700</v>
      </c>
    </row>
    <row r="128" spans="1:5" ht="17.25" customHeight="1">
      <c r="A128" s="9" t="s">
        <v>71</v>
      </c>
      <c r="B128" s="9">
        <v>1</v>
      </c>
      <c r="C128" s="9" t="s">
        <v>23</v>
      </c>
      <c r="D128" s="9">
        <v>5000</v>
      </c>
      <c r="E128" s="9">
        <f t="shared" si="3"/>
        <v>5000</v>
      </c>
    </row>
    <row r="129" spans="1:5" ht="15.75">
      <c r="A129" s="9" t="s">
        <v>92</v>
      </c>
      <c r="B129" s="9">
        <v>20</v>
      </c>
      <c r="C129" s="9" t="s">
        <v>93</v>
      </c>
      <c r="D129" s="9">
        <v>29</v>
      </c>
      <c r="E129" s="9">
        <f>B129*D129</f>
        <v>580</v>
      </c>
    </row>
    <row r="130" spans="1:5" ht="15.75">
      <c r="A130" s="9" t="s">
        <v>2</v>
      </c>
      <c r="B130" s="9">
        <v>10</v>
      </c>
      <c r="C130" s="9" t="s">
        <v>23</v>
      </c>
      <c r="D130" s="9">
        <v>20</v>
      </c>
      <c r="E130" s="9">
        <f>B130*D130</f>
        <v>200</v>
      </c>
    </row>
    <row r="131" spans="1:5" ht="15.75">
      <c r="A131" s="8" t="s">
        <v>44</v>
      </c>
      <c r="B131" s="9"/>
      <c r="C131" s="9"/>
      <c r="D131" s="9"/>
      <c r="E131" s="8">
        <f>SUM(E120:E130)</f>
        <v>117211</v>
      </c>
    </row>
    <row r="132" spans="1:5" ht="15.75">
      <c r="A132" s="8"/>
      <c r="B132" s="9"/>
      <c r="C132" s="9"/>
      <c r="D132" s="9"/>
      <c r="E132" s="8"/>
    </row>
    <row r="133" spans="1:5" ht="15.75">
      <c r="A133" s="8" t="s">
        <v>48</v>
      </c>
      <c r="B133" s="9"/>
      <c r="C133" s="9"/>
      <c r="D133" s="9"/>
      <c r="E133" s="8"/>
    </row>
    <row r="134" spans="1:5" ht="15.75">
      <c r="A134" s="9" t="s">
        <v>65</v>
      </c>
      <c r="B134" s="9">
        <v>93</v>
      </c>
      <c r="C134" s="9" t="s">
        <v>1</v>
      </c>
      <c r="D134" s="9">
        <v>58</v>
      </c>
      <c r="E134" s="9">
        <f>B134*D134</f>
        <v>5394</v>
      </c>
    </row>
    <row r="135" spans="1:5" ht="15.75">
      <c r="A135" s="9" t="s">
        <v>67</v>
      </c>
      <c r="B135" s="9">
        <v>4</v>
      </c>
      <c r="C135" s="9" t="s">
        <v>23</v>
      </c>
      <c r="D135" s="9">
        <v>299</v>
      </c>
      <c r="E135" s="9">
        <f>B135*D135</f>
        <v>1196</v>
      </c>
    </row>
    <row r="136" spans="1:5" ht="15.75">
      <c r="A136" s="9" t="s">
        <v>153</v>
      </c>
      <c r="B136" s="9">
        <v>100</v>
      </c>
      <c r="C136" s="9" t="s">
        <v>1</v>
      </c>
      <c r="D136" s="9">
        <v>23</v>
      </c>
      <c r="E136" s="9">
        <f>B136*D136</f>
        <v>2300</v>
      </c>
    </row>
    <row r="137" spans="1:5" ht="15.75">
      <c r="A137" s="9" t="s">
        <v>66</v>
      </c>
      <c r="B137" s="9">
        <v>9</v>
      </c>
      <c r="C137" s="9" t="s">
        <v>0</v>
      </c>
      <c r="D137" s="9">
        <v>1200</v>
      </c>
      <c r="E137" s="9">
        <f>B137*D137</f>
        <v>10800</v>
      </c>
    </row>
    <row r="138" spans="1:5" ht="15.75">
      <c r="A138" s="9" t="s">
        <v>154</v>
      </c>
      <c r="B138" s="9">
        <v>6</v>
      </c>
      <c r="C138" s="9" t="s">
        <v>0</v>
      </c>
      <c r="D138" s="9">
        <v>500</v>
      </c>
      <c r="E138" s="9">
        <f>B138*D138</f>
        <v>3000</v>
      </c>
    </row>
    <row r="139" spans="1:5" ht="15.75">
      <c r="A139" s="9" t="s">
        <v>155</v>
      </c>
      <c r="B139" s="9"/>
      <c r="C139" s="9"/>
      <c r="D139" s="9"/>
      <c r="E139" s="9">
        <v>300</v>
      </c>
    </row>
    <row r="140" spans="1:5" ht="15.75">
      <c r="A140" s="8" t="s">
        <v>44</v>
      </c>
      <c r="B140" s="9"/>
      <c r="C140" s="9"/>
      <c r="D140" s="9"/>
      <c r="E140" s="8">
        <f>SUM(E134:E139)</f>
        <v>22990</v>
      </c>
    </row>
    <row r="141" spans="1:5" ht="15.75">
      <c r="A141" s="8" t="s">
        <v>5</v>
      </c>
      <c r="B141" s="9"/>
      <c r="C141" s="9"/>
      <c r="D141" s="9"/>
      <c r="E141" s="16">
        <f>E140+E131</f>
        <v>140201</v>
      </c>
    </row>
    <row r="142" spans="1:5" ht="15.75">
      <c r="A142" s="8"/>
      <c r="B142" s="9"/>
      <c r="C142" s="9"/>
      <c r="D142" s="9"/>
      <c r="E142" s="8"/>
    </row>
    <row r="143" spans="1:5" ht="15.75">
      <c r="A143" s="8" t="s">
        <v>27</v>
      </c>
      <c r="B143" s="9"/>
      <c r="C143" s="9"/>
      <c r="D143" s="9"/>
      <c r="E143" s="8"/>
    </row>
    <row r="144" spans="1:5" ht="15.75">
      <c r="A144" s="9" t="s">
        <v>91</v>
      </c>
      <c r="B144" s="9">
        <v>3</v>
      </c>
      <c r="C144" s="9" t="s">
        <v>29</v>
      </c>
      <c r="D144" s="9">
        <v>400</v>
      </c>
      <c r="E144" s="9">
        <v>1200</v>
      </c>
    </row>
    <row r="145" spans="1:5" ht="15.75">
      <c r="A145" s="9" t="s">
        <v>30</v>
      </c>
      <c r="B145" s="9">
        <v>4</v>
      </c>
      <c r="C145" s="9" t="s">
        <v>29</v>
      </c>
      <c r="D145" s="9">
        <v>950</v>
      </c>
      <c r="E145" s="9">
        <f>B145*D145</f>
        <v>3800</v>
      </c>
    </row>
    <row r="146" spans="1:5" ht="15.75">
      <c r="A146" s="8" t="s">
        <v>44</v>
      </c>
      <c r="B146" s="9"/>
      <c r="C146" s="9"/>
      <c r="D146" s="9"/>
      <c r="E146" s="16">
        <f>SUM(E144:E145)</f>
        <v>5000</v>
      </c>
    </row>
    <row r="147" spans="1:5" ht="15.75">
      <c r="A147" s="8" t="s">
        <v>72</v>
      </c>
      <c r="B147" s="9"/>
      <c r="C147" s="9"/>
      <c r="D147" s="9"/>
      <c r="E147" s="9" t="s">
        <v>73</v>
      </c>
    </row>
    <row r="148" spans="1:5" ht="15.75">
      <c r="A148" s="8" t="s">
        <v>156</v>
      </c>
      <c r="B148" s="9"/>
      <c r="C148" s="9"/>
      <c r="D148" s="9"/>
      <c r="E148" s="9" t="s">
        <v>73</v>
      </c>
    </row>
    <row r="149" spans="1:5" ht="15.75">
      <c r="A149" s="8" t="s">
        <v>157</v>
      </c>
      <c r="B149" s="9"/>
      <c r="C149" s="9"/>
      <c r="D149" s="9"/>
      <c r="E149" s="9" t="s">
        <v>73</v>
      </c>
    </row>
    <row r="150" spans="1:5" ht="15.75">
      <c r="A150" s="9"/>
      <c r="B150" s="9"/>
      <c r="C150" s="9"/>
      <c r="D150" s="9"/>
      <c r="E150" s="9"/>
    </row>
    <row r="151" spans="1:5" ht="15.75">
      <c r="A151" s="8" t="s">
        <v>110</v>
      </c>
      <c r="B151" s="9"/>
      <c r="C151" s="9"/>
      <c r="D151" s="9"/>
      <c r="E151" s="9"/>
    </row>
    <row r="152" spans="1:5" ht="15.75">
      <c r="A152" s="9" t="s">
        <v>74</v>
      </c>
      <c r="B152" s="9"/>
      <c r="C152" s="9"/>
      <c r="D152" s="9"/>
      <c r="E152" s="9">
        <v>1500</v>
      </c>
    </row>
    <row r="153" spans="1:5" ht="15.75">
      <c r="A153" s="9" t="s">
        <v>76</v>
      </c>
      <c r="B153" s="9">
        <v>50</v>
      </c>
      <c r="C153" s="9" t="s">
        <v>0</v>
      </c>
      <c r="D153" s="9">
        <v>250</v>
      </c>
      <c r="E153" s="9">
        <f>B153*D153</f>
        <v>12500</v>
      </c>
    </row>
    <row r="154" spans="1:5" ht="15.75">
      <c r="A154" s="9" t="s">
        <v>77</v>
      </c>
      <c r="B154" s="9">
        <v>35</v>
      </c>
      <c r="C154" s="9" t="s">
        <v>0</v>
      </c>
      <c r="D154" s="9">
        <v>350</v>
      </c>
      <c r="E154" s="9">
        <f>B154*D154</f>
        <v>12250</v>
      </c>
    </row>
    <row r="155" spans="1:5" ht="15.75">
      <c r="A155" s="9" t="s">
        <v>78</v>
      </c>
      <c r="B155" s="9">
        <v>15</v>
      </c>
      <c r="C155" s="9" t="s">
        <v>0</v>
      </c>
      <c r="D155" s="9">
        <v>250</v>
      </c>
      <c r="E155" s="9">
        <f>B155*D155</f>
        <v>3750</v>
      </c>
    </row>
    <row r="156" spans="1:5" ht="15" customHeight="1">
      <c r="A156" s="9" t="s">
        <v>79</v>
      </c>
      <c r="B156" s="28">
        <v>4.6</v>
      </c>
      <c r="C156" s="9" t="s">
        <v>0</v>
      </c>
      <c r="D156" s="9">
        <v>950</v>
      </c>
      <c r="E156" s="9">
        <f>B156*D156</f>
        <v>4370</v>
      </c>
    </row>
    <row r="157" spans="1:5" ht="15.75">
      <c r="A157" s="9" t="s">
        <v>69</v>
      </c>
      <c r="B157" s="9">
        <v>68</v>
      </c>
      <c r="C157" s="9" t="s">
        <v>1</v>
      </c>
      <c r="D157" s="9">
        <v>150</v>
      </c>
      <c r="E157" s="9">
        <f>B157*D157</f>
        <v>10200</v>
      </c>
    </row>
    <row r="158" spans="1:5" ht="15.75">
      <c r="A158" s="8" t="s">
        <v>44</v>
      </c>
      <c r="B158" s="9"/>
      <c r="C158" s="9"/>
      <c r="D158" s="9"/>
      <c r="E158" s="8">
        <f>SUM(E152:E157)</f>
        <v>44570</v>
      </c>
    </row>
    <row r="159" spans="1:5" ht="15.75">
      <c r="A159" s="9"/>
      <c r="B159" s="9"/>
      <c r="C159" s="9"/>
      <c r="D159" s="9"/>
      <c r="E159" s="8"/>
    </row>
    <row r="160" spans="1:5" ht="15.75">
      <c r="A160" s="8" t="s">
        <v>90</v>
      </c>
      <c r="B160" s="9"/>
      <c r="C160" s="9"/>
      <c r="D160" s="9"/>
      <c r="E160" s="9"/>
    </row>
    <row r="161" spans="1:5" ht="15.75">
      <c r="A161" s="9" t="s">
        <v>74</v>
      </c>
      <c r="B161" s="9"/>
      <c r="C161" s="9"/>
      <c r="D161" s="9"/>
      <c r="E161" s="9">
        <v>1500</v>
      </c>
    </row>
    <row r="162" spans="1:5" ht="15.75">
      <c r="A162" s="9" t="s">
        <v>86</v>
      </c>
      <c r="B162" s="9">
        <v>93</v>
      </c>
      <c r="C162" s="9" t="s">
        <v>1</v>
      </c>
      <c r="D162" s="9">
        <v>100</v>
      </c>
      <c r="E162" s="9">
        <f>B162*D162</f>
        <v>9300</v>
      </c>
    </row>
    <row r="163" spans="1:5" ht="15.75">
      <c r="A163" s="9" t="s">
        <v>4</v>
      </c>
      <c r="B163" s="9">
        <v>93</v>
      </c>
      <c r="C163" s="9" t="s">
        <v>1</v>
      </c>
      <c r="D163" s="9">
        <v>15</v>
      </c>
      <c r="E163" s="9">
        <f>B163*D163</f>
        <v>1395</v>
      </c>
    </row>
    <row r="164" spans="1:5" ht="15.75">
      <c r="A164" s="9" t="s">
        <v>87</v>
      </c>
      <c r="B164" s="9">
        <v>93</v>
      </c>
      <c r="C164" s="9" t="s">
        <v>1</v>
      </c>
      <c r="D164" s="9">
        <v>15</v>
      </c>
      <c r="E164" s="9">
        <f>B164*D164</f>
        <v>1395</v>
      </c>
    </row>
    <row r="165" spans="1:5" ht="15.75">
      <c r="A165" s="9" t="s">
        <v>88</v>
      </c>
      <c r="B165" s="9">
        <v>9</v>
      </c>
      <c r="C165" s="9" t="s">
        <v>0</v>
      </c>
      <c r="D165" s="9">
        <v>300</v>
      </c>
      <c r="E165" s="9">
        <f>B165*D165</f>
        <v>2700</v>
      </c>
    </row>
    <row r="166" spans="1:5" ht="15.75">
      <c r="A166" s="9" t="s">
        <v>89</v>
      </c>
      <c r="B166" s="9">
        <v>6</v>
      </c>
      <c r="C166" s="9" t="s">
        <v>0</v>
      </c>
      <c r="D166" s="9">
        <v>200</v>
      </c>
      <c r="E166" s="9">
        <f>B166*D166</f>
        <v>1200</v>
      </c>
    </row>
    <row r="167" spans="1:5" ht="15.75">
      <c r="A167" s="8" t="s">
        <v>44</v>
      </c>
      <c r="B167" s="9"/>
      <c r="C167" s="9"/>
      <c r="D167" s="9"/>
      <c r="E167" s="8">
        <f>SUM(E161:E166)</f>
        <v>17490</v>
      </c>
    </row>
    <row r="168" spans="1:5" ht="15.75">
      <c r="A168" s="8" t="s">
        <v>6</v>
      </c>
      <c r="B168" s="9"/>
      <c r="C168" s="9"/>
      <c r="D168" s="9"/>
      <c r="E168" s="8">
        <f>E167+E158</f>
        <v>62060</v>
      </c>
    </row>
    <row r="169" spans="1:5" ht="15.75">
      <c r="A169" s="8" t="s">
        <v>60</v>
      </c>
      <c r="B169" s="9"/>
      <c r="C169" s="9"/>
      <c r="D169" s="9"/>
      <c r="E169" s="12">
        <f>E168*12%</f>
        <v>7447.2</v>
      </c>
    </row>
    <row r="170" spans="1:5" ht="15.75">
      <c r="A170" s="8"/>
      <c r="B170" s="9"/>
      <c r="C170" s="9"/>
      <c r="D170" s="9"/>
      <c r="E170" s="8"/>
    </row>
    <row r="171" spans="1:5" ht="15.75">
      <c r="A171" s="8" t="s">
        <v>158</v>
      </c>
      <c r="B171" s="9"/>
      <c r="C171" s="9"/>
      <c r="D171" s="9"/>
      <c r="E171" s="17">
        <f>E168+E169</f>
        <v>69507.2</v>
      </c>
    </row>
    <row r="172" spans="1:5" ht="15.75">
      <c r="A172" s="8" t="s">
        <v>59</v>
      </c>
      <c r="B172" s="9"/>
      <c r="C172" s="9"/>
      <c r="D172" s="9"/>
      <c r="E172" s="8">
        <f>E141</f>
        <v>140201</v>
      </c>
    </row>
    <row r="173" spans="1:5" ht="15.75">
      <c r="A173" s="8" t="s">
        <v>27</v>
      </c>
      <c r="B173" s="9"/>
      <c r="C173" s="9"/>
      <c r="D173" s="9"/>
      <c r="E173" s="8">
        <v>5000</v>
      </c>
    </row>
    <row r="174" spans="1:5" ht="15.75">
      <c r="A174" s="16" t="s">
        <v>94</v>
      </c>
      <c r="B174" s="9"/>
      <c r="C174" s="9"/>
      <c r="D174" s="9"/>
      <c r="E174" s="17">
        <f>SUM(E171:E173)</f>
        <v>214708.2</v>
      </c>
    </row>
    <row r="175" spans="1:5" ht="7.5" customHeight="1">
      <c r="A175" s="19"/>
      <c r="B175" s="19"/>
      <c r="C175" s="19"/>
      <c r="D175" s="19"/>
      <c r="E175" s="19"/>
    </row>
    <row r="176" spans="1:5" ht="15.75">
      <c r="A176" s="19"/>
      <c r="B176" s="19"/>
      <c r="C176" s="19"/>
      <c r="D176" s="19"/>
      <c r="E176" s="19"/>
    </row>
    <row r="177" spans="1:5" ht="15.75">
      <c r="A177" s="15" t="s">
        <v>95</v>
      </c>
      <c r="B177" s="26"/>
      <c r="C177" s="26"/>
      <c r="D177" s="26"/>
      <c r="E177" s="26"/>
    </row>
    <row r="178" spans="1:5" ht="15.75">
      <c r="A178" s="9"/>
      <c r="B178" s="9"/>
      <c r="C178" s="9"/>
      <c r="D178" s="9"/>
      <c r="E178" s="9"/>
    </row>
    <row r="179" spans="1:5" ht="15.75">
      <c r="A179" s="8" t="s">
        <v>64</v>
      </c>
      <c r="B179" s="9"/>
      <c r="C179" s="9"/>
      <c r="D179" s="9"/>
      <c r="E179" s="9"/>
    </row>
    <row r="180" spans="1:5" ht="15.75">
      <c r="A180" s="9" t="s">
        <v>96</v>
      </c>
      <c r="B180" s="9">
        <v>150</v>
      </c>
      <c r="C180" s="9" t="s">
        <v>0</v>
      </c>
      <c r="D180" s="9">
        <v>400</v>
      </c>
      <c r="E180" s="9">
        <f aca="true" t="shared" si="4" ref="E180:E191">B180*D180</f>
        <v>60000</v>
      </c>
    </row>
    <row r="181" spans="1:5" ht="15.75">
      <c r="A181" s="9" t="s">
        <v>97</v>
      </c>
      <c r="B181" s="9">
        <v>92</v>
      </c>
      <c r="C181" s="9" t="s">
        <v>0</v>
      </c>
      <c r="D181" s="9">
        <v>1400</v>
      </c>
      <c r="E181" s="9">
        <f t="shared" si="4"/>
        <v>128800</v>
      </c>
    </row>
    <row r="182" spans="1:5" ht="15.75">
      <c r="A182" s="9" t="s">
        <v>98</v>
      </c>
      <c r="B182" s="9">
        <v>42</v>
      </c>
      <c r="C182" s="9" t="s">
        <v>0</v>
      </c>
      <c r="D182" s="9">
        <v>900</v>
      </c>
      <c r="E182" s="9">
        <f t="shared" si="4"/>
        <v>37800</v>
      </c>
    </row>
    <row r="183" spans="1:5" ht="15.75">
      <c r="A183" s="9" t="s">
        <v>111</v>
      </c>
      <c r="B183" s="9">
        <v>216</v>
      </c>
      <c r="C183" s="9" t="s">
        <v>23</v>
      </c>
      <c r="D183" s="9">
        <v>78</v>
      </c>
      <c r="E183" s="9">
        <f t="shared" si="4"/>
        <v>16848</v>
      </c>
    </row>
    <row r="184" spans="1:5" ht="15.75">
      <c r="A184" s="9" t="s">
        <v>99</v>
      </c>
      <c r="B184" s="9">
        <v>1</v>
      </c>
      <c r="C184" s="9" t="s">
        <v>23</v>
      </c>
      <c r="D184" s="9">
        <v>5000</v>
      </c>
      <c r="E184" s="9">
        <f t="shared" si="4"/>
        <v>5000</v>
      </c>
    </row>
    <row r="185" spans="1:5" ht="15.75">
      <c r="A185" s="9" t="s">
        <v>100</v>
      </c>
      <c r="B185" s="9">
        <v>1</v>
      </c>
      <c r="C185" s="9" t="s">
        <v>23</v>
      </c>
      <c r="D185" s="9">
        <v>2700</v>
      </c>
      <c r="E185" s="9">
        <f t="shared" si="4"/>
        <v>2700</v>
      </c>
    </row>
    <row r="186" spans="1:5" ht="15.75">
      <c r="A186" s="9" t="s">
        <v>101</v>
      </c>
      <c r="B186" s="9">
        <v>20</v>
      </c>
      <c r="C186" s="9" t="s">
        <v>23</v>
      </c>
      <c r="D186" s="9">
        <v>20</v>
      </c>
      <c r="E186" s="9">
        <f t="shared" si="4"/>
        <v>400</v>
      </c>
    </row>
    <row r="187" spans="1:5" ht="15.75">
      <c r="A187" s="9" t="s">
        <v>178</v>
      </c>
      <c r="B187" s="9">
        <v>58</v>
      </c>
      <c r="C187" s="9" t="s">
        <v>23</v>
      </c>
      <c r="D187" s="9">
        <v>279</v>
      </c>
      <c r="E187" s="9">
        <f t="shared" si="4"/>
        <v>16182</v>
      </c>
    </row>
    <row r="188" spans="1:5" ht="15.75">
      <c r="A188" s="9" t="s">
        <v>179</v>
      </c>
      <c r="B188" s="9">
        <v>5.4</v>
      </c>
      <c r="C188" s="9" t="s">
        <v>0</v>
      </c>
      <c r="D188" s="9">
        <v>1400</v>
      </c>
      <c r="E188" s="9">
        <f t="shared" si="4"/>
        <v>7560.000000000001</v>
      </c>
    </row>
    <row r="189" spans="1:5" ht="15.75">
      <c r="A189" s="9" t="s">
        <v>102</v>
      </c>
      <c r="B189" s="9">
        <v>2</v>
      </c>
      <c r="C189" s="9" t="s">
        <v>23</v>
      </c>
      <c r="D189" s="9">
        <v>1700</v>
      </c>
      <c r="E189" s="9">
        <f t="shared" si="4"/>
        <v>3400</v>
      </c>
    </row>
    <row r="190" spans="1:5" ht="15.75">
      <c r="A190" s="9" t="s">
        <v>18</v>
      </c>
      <c r="B190" s="9">
        <v>2</v>
      </c>
      <c r="C190" s="9" t="s">
        <v>0</v>
      </c>
      <c r="D190" s="9">
        <v>400</v>
      </c>
      <c r="E190" s="9">
        <f t="shared" si="4"/>
        <v>800</v>
      </c>
    </row>
    <row r="191" spans="1:5" ht="15.75">
      <c r="A191" s="9" t="s">
        <v>92</v>
      </c>
      <c r="B191" s="9">
        <v>40</v>
      </c>
      <c r="C191" s="9" t="s">
        <v>108</v>
      </c>
      <c r="D191" s="9">
        <v>30</v>
      </c>
      <c r="E191" s="9">
        <f t="shared" si="4"/>
        <v>1200</v>
      </c>
    </row>
    <row r="192" spans="1:5" ht="15.75">
      <c r="A192" s="8" t="s">
        <v>44</v>
      </c>
      <c r="B192" s="9"/>
      <c r="C192" s="9"/>
      <c r="D192" s="9"/>
      <c r="E192" s="8">
        <f>SUM(E180:E191)</f>
        <v>280690</v>
      </c>
    </row>
    <row r="193" spans="1:5" ht="15.75">
      <c r="A193" s="9"/>
      <c r="B193" s="9"/>
      <c r="C193" s="9"/>
      <c r="D193" s="9"/>
      <c r="E193" s="9"/>
    </row>
    <row r="194" spans="1:5" ht="15.75">
      <c r="A194" s="8" t="s">
        <v>48</v>
      </c>
      <c r="B194" s="9"/>
      <c r="C194" s="9"/>
      <c r="D194" s="9"/>
      <c r="E194" s="9"/>
    </row>
    <row r="195" spans="1:5" ht="15.75">
      <c r="A195" s="9" t="s">
        <v>65</v>
      </c>
      <c r="B195" s="9">
        <v>214</v>
      </c>
      <c r="C195" s="9" t="s">
        <v>1</v>
      </c>
      <c r="D195" s="9">
        <v>58</v>
      </c>
      <c r="E195" s="9">
        <f aca="true" t="shared" si="5" ref="E195:E202">B195*D195</f>
        <v>12412</v>
      </c>
    </row>
    <row r="196" spans="1:5" ht="15.75">
      <c r="A196" s="9" t="s">
        <v>46</v>
      </c>
      <c r="B196" s="9">
        <v>8</v>
      </c>
      <c r="C196" s="9" t="s">
        <v>23</v>
      </c>
      <c r="D196" s="9">
        <v>299</v>
      </c>
      <c r="E196" s="9">
        <f t="shared" si="5"/>
        <v>2392</v>
      </c>
    </row>
    <row r="197" spans="1:5" ht="15.75">
      <c r="A197" s="9" t="s">
        <v>103</v>
      </c>
      <c r="B197" s="9">
        <v>5</v>
      </c>
      <c r="C197" s="9" t="s">
        <v>23</v>
      </c>
      <c r="D197" s="9">
        <v>104</v>
      </c>
      <c r="E197" s="9">
        <f t="shared" si="5"/>
        <v>520</v>
      </c>
    </row>
    <row r="198" spans="1:5" ht="15.75">
      <c r="A198" s="9" t="s">
        <v>104</v>
      </c>
      <c r="B198" s="9">
        <v>220</v>
      </c>
      <c r="C198" s="9" t="s">
        <v>1</v>
      </c>
      <c r="D198" s="9">
        <v>23</v>
      </c>
      <c r="E198" s="9">
        <f t="shared" si="5"/>
        <v>5060</v>
      </c>
    </row>
    <row r="199" spans="1:5" ht="15.75">
      <c r="A199" s="9" t="s">
        <v>105</v>
      </c>
      <c r="B199" s="9">
        <v>19</v>
      </c>
      <c r="C199" s="9" t="s">
        <v>0</v>
      </c>
      <c r="D199" s="9">
        <v>1200</v>
      </c>
      <c r="E199" s="9">
        <f t="shared" si="5"/>
        <v>22800</v>
      </c>
    </row>
    <row r="200" spans="1:5" ht="15.75">
      <c r="A200" s="9" t="s">
        <v>49</v>
      </c>
      <c r="B200" s="9">
        <v>13</v>
      </c>
      <c r="C200" s="9" t="s">
        <v>0</v>
      </c>
      <c r="D200" s="9">
        <v>500</v>
      </c>
      <c r="E200" s="9">
        <f t="shared" si="5"/>
        <v>6500</v>
      </c>
    </row>
    <row r="201" spans="1:5" ht="15.75">
      <c r="A201" s="9" t="s">
        <v>106</v>
      </c>
      <c r="B201" s="9">
        <v>1</v>
      </c>
      <c r="C201" s="9" t="s">
        <v>23</v>
      </c>
      <c r="D201" s="9">
        <v>3000</v>
      </c>
      <c r="E201" s="9">
        <f t="shared" si="5"/>
        <v>3000</v>
      </c>
    </row>
    <row r="202" spans="1:5" ht="15.75">
      <c r="A202" s="9" t="s">
        <v>2</v>
      </c>
      <c r="B202" s="9">
        <v>10</v>
      </c>
      <c r="C202" s="9" t="s">
        <v>23</v>
      </c>
      <c r="D202" s="9">
        <v>20</v>
      </c>
      <c r="E202" s="9">
        <f t="shared" si="5"/>
        <v>200</v>
      </c>
    </row>
    <row r="203" spans="1:5" ht="15.75">
      <c r="A203" s="8" t="s">
        <v>44</v>
      </c>
      <c r="B203" s="9"/>
      <c r="C203" s="9"/>
      <c r="D203" s="9"/>
      <c r="E203" s="8">
        <f>SUM(E195:E202)</f>
        <v>52884</v>
      </c>
    </row>
    <row r="204" spans="1:5" ht="15.75">
      <c r="A204" s="8"/>
      <c r="B204" s="9"/>
      <c r="C204" s="9"/>
      <c r="D204" s="9"/>
      <c r="E204" s="8"/>
    </row>
    <row r="205" spans="1:5" ht="15.75">
      <c r="A205" s="8" t="s">
        <v>109</v>
      </c>
      <c r="B205" s="9"/>
      <c r="C205" s="9"/>
      <c r="D205" s="9"/>
      <c r="E205" s="15">
        <f>E203+E192</f>
        <v>333574</v>
      </c>
    </row>
    <row r="206" spans="1:5" ht="15.75">
      <c r="A206" s="8" t="s">
        <v>27</v>
      </c>
      <c r="B206" s="9"/>
      <c r="C206" s="9"/>
      <c r="D206" s="9"/>
      <c r="E206" s="9"/>
    </row>
    <row r="207" spans="1:5" ht="15.75">
      <c r="A207" s="9" t="s">
        <v>28</v>
      </c>
      <c r="B207" s="9">
        <v>6</v>
      </c>
      <c r="C207" s="9" t="s">
        <v>107</v>
      </c>
      <c r="D207" s="9">
        <v>400</v>
      </c>
      <c r="E207" s="9">
        <f>B207*D207</f>
        <v>2400</v>
      </c>
    </row>
    <row r="208" spans="1:5" ht="15.75">
      <c r="A208" s="9" t="s">
        <v>30</v>
      </c>
      <c r="B208" s="9">
        <v>7</v>
      </c>
      <c r="C208" s="9" t="s">
        <v>107</v>
      </c>
      <c r="D208" s="9">
        <v>950</v>
      </c>
      <c r="E208" s="9">
        <f>B208*D208</f>
        <v>6650</v>
      </c>
    </row>
    <row r="209" spans="1:5" ht="15.75">
      <c r="A209" s="8" t="s">
        <v>44</v>
      </c>
      <c r="B209" s="9"/>
      <c r="C209" s="9"/>
      <c r="D209" s="9"/>
      <c r="E209" s="15">
        <f>SUM(E207:E208)</f>
        <v>9050</v>
      </c>
    </row>
    <row r="210" spans="1:5" ht="15.75">
      <c r="A210" s="9"/>
      <c r="B210" s="9"/>
      <c r="C210" s="9"/>
      <c r="D210" s="9"/>
      <c r="E210" s="9"/>
    </row>
    <row r="211" spans="1:5" ht="15.75">
      <c r="A211" s="8" t="s">
        <v>112</v>
      </c>
      <c r="B211" s="9"/>
      <c r="C211" s="9"/>
      <c r="D211" s="9"/>
      <c r="E211" s="9"/>
    </row>
    <row r="212" spans="1:5" ht="15.75">
      <c r="A212" s="9" t="s">
        <v>148</v>
      </c>
      <c r="B212" s="9"/>
      <c r="C212" s="9"/>
      <c r="D212" s="9"/>
      <c r="E212" s="9">
        <v>1500</v>
      </c>
    </row>
    <row r="213" spans="1:5" ht="15.75">
      <c r="A213" s="9" t="s">
        <v>159</v>
      </c>
      <c r="B213" s="9">
        <v>150</v>
      </c>
      <c r="C213" s="9" t="s">
        <v>0</v>
      </c>
      <c r="D213" s="9">
        <v>250</v>
      </c>
      <c r="E213" s="9">
        <f>B213*D213</f>
        <v>37500</v>
      </c>
    </row>
    <row r="214" spans="1:5" ht="15.75">
      <c r="A214" s="9" t="s">
        <v>75</v>
      </c>
      <c r="B214" s="9">
        <v>92</v>
      </c>
      <c r="C214" s="9" t="s">
        <v>0</v>
      </c>
      <c r="D214" s="9">
        <v>350</v>
      </c>
      <c r="E214" s="9">
        <f>B214*D214</f>
        <v>32200</v>
      </c>
    </row>
    <row r="215" spans="1:5" ht="15.75">
      <c r="A215" s="9" t="s">
        <v>113</v>
      </c>
      <c r="B215" s="9">
        <v>42</v>
      </c>
      <c r="C215" s="9" t="s">
        <v>0</v>
      </c>
      <c r="D215" s="9">
        <v>250</v>
      </c>
      <c r="E215" s="9">
        <f>B215*D215</f>
        <v>10500</v>
      </c>
    </row>
    <row r="216" spans="1:5" ht="15.75">
      <c r="A216" s="9" t="s">
        <v>180</v>
      </c>
      <c r="B216" s="9">
        <v>7.3</v>
      </c>
      <c r="C216" s="9" t="s">
        <v>0</v>
      </c>
      <c r="D216" s="9">
        <v>950</v>
      </c>
      <c r="E216" s="9">
        <f>B216*D216</f>
        <v>6935</v>
      </c>
    </row>
    <row r="217" spans="1:5" ht="15.75">
      <c r="A217" s="9" t="s">
        <v>69</v>
      </c>
      <c r="B217" s="9">
        <v>108</v>
      </c>
      <c r="C217" s="9" t="s">
        <v>1</v>
      </c>
      <c r="D217" s="9">
        <v>150</v>
      </c>
      <c r="E217" s="9">
        <f>B217*D217</f>
        <v>16200</v>
      </c>
    </row>
    <row r="218" spans="1:5" ht="15.75">
      <c r="A218" s="8" t="s">
        <v>162</v>
      </c>
      <c r="B218" s="9"/>
      <c r="C218" s="9"/>
      <c r="D218" s="9"/>
      <c r="E218" s="8">
        <f>SUM(E212:E217)</f>
        <v>104835</v>
      </c>
    </row>
    <row r="219" spans="1:5" ht="15.75">
      <c r="A219" s="9"/>
      <c r="B219" s="9"/>
      <c r="C219" s="9"/>
      <c r="D219" s="9"/>
      <c r="E219" s="9"/>
    </row>
    <row r="220" spans="1:5" ht="15.75">
      <c r="A220" s="8" t="s">
        <v>42</v>
      </c>
      <c r="B220" s="9"/>
      <c r="C220" s="9"/>
      <c r="D220" s="9"/>
      <c r="E220" s="9"/>
    </row>
    <row r="221" spans="1:5" ht="15.75">
      <c r="A221" s="9" t="s">
        <v>74</v>
      </c>
      <c r="B221" s="9"/>
      <c r="C221" s="9"/>
      <c r="D221" s="9"/>
      <c r="E221" s="9">
        <v>1500</v>
      </c>
    </row>
    <row r="222" spans="1:5" ht="15.75">
      <c r="A222" s="9" t="s">
        <v>36</v>
      </c>
      <c r="B222" s="9">
        <v>214</v>
      </c>
      <c r="C222" s="9" t="s">
        <v>1</v>
      </c>
      <c r="D222" s="9">
        <v>100</v>
      </c>
      <c r="E222" s="9">
        <f>B222*D222</f>
        <v>21400</v>
      </c>
    </row>
    <row r="223" spans="1:5" ht="15.75">
      <c r="A223" s="9" t="s">
        <v>114</v>
      </c>
      <c r="B223" s="9">
        <v>214</v>
      </c>
      <c r="C223" s="9" t="s">
        <v>1</v>
      </c>
      <c r="D223" s="9">
        <v>15</v>
      </c>
      <c r="E223" s="9">
        <f>B223*D223</f>
        <v>3210</v>
      </c>
    </row>
    <row r="224" spans="1:5" ht="15.75">
      <c r="A224" s="9" t="s">
        <v>37</v>
      </c>
      <c r="B224" s="9">
        <v>214</v>
      </c>
      <c r="C224" s="9" t="s">
        <v>1</v>
      </c>
      <c r="D224" s="9">
        <v>15</v>
      </c>
      <c r="E224" s="9">
        <f>B224*D224</f>
        <v>3210</v>
      </c>
    </row>
    <row r="225" spans="1:5" ht="15.75">
      <c r="A225" s="9" t="s">
        <v>115</v>
      </c>
      <c r="B225" s="9">
        <v>19</v>
      </c>
      <c r="C225" s="9" t="s">
        <v>0</v>
      </c>
      <c r="D225" s="9">
        <v>300</v>
      </c>
      <c r="E225" s="9">
        <f>B225*D225</f>
        <v>5700</v>
      </c>
    </row>
    <row r="226" spans="1:5" ht="15.75">
      <c r="A226" s="9" t="s">
        <v>40</v>
      </c>
      <c r="B226" s="9">
        <v>13</v>
      </c>
      <c r="C226" s="9" t="s">
        <v>0</v>
      </c>
      <c r="D226" s="9">
        <v>200</v>
      </c>
      <c r="E226" s="9">
        <f>B226*D226</f>
        <v>2600</v>
      </c>
    </row>
    <row r="227" spans="1:5" ht="15.75">
      <c r="A227" s="8" t="s">
        <v>44</v>
      </c>
      <c r="B227" s="9"/>
      <c r="C227" s="9"/>
      <c r="D227" s="9"/>
      <c r="E227" s="8">
        <f>SUM(E221:E226)</f>
        <v>37620</v>
      </c>
    </row>
    <row r="228" spans="1:5" ht="15.75">
      <c r="A228" s="8" t="s">
        <v>116</v>
      </c>
      <c r="B228" s="9"/>
      <c r="C228" s="9"/>
      <c r="D228" s="9"/>
      <c r="E228" s="8">
        <f>E227+E218</f>
        <v>142455</v>
      </c>
    </row>
    <row r="229" spans="1:5" ht="15.75">
      <c r="A229" s="8" t="s">
        <v>60</v>
      </c>
      <c r="B229" s="9"/>
      <c r="C229" s="9"/>
      <c r="D229" s="9"/>
      <c r="E229" s="8">
        <f>12%*E228</f>
        <v>17094.6</v>
      </c>
    </row>
    <row r="230" spans="1:5" ht="15.75">
      <c r="A230" s="8"/>
      <c r="B230" s="9"/>
      <c r="C230" s="9"/>
      <c r="D230" s="9"/>
      <c r="E230" s="8"/>
    </row>
    <row r="231" spans="1:5" ht="15.75">
      <c r="A231" s="8" t="s">
        <v>3</v>
      </c>
      <c r="B231" s="9"/>
      <c r="C231" s="9"/>
      <c r="D231" s="9"/>
      <c r="E231" s="18">
        <f>E229+E228</f>
        <v>159549.6</v>
      </c>
    </row>
    <row r="232" spans="1:5" ht="15.75">
      <c r="A232" s="8" t="s">
        <v>109</v>
      </c>
      <c r="B232" s="9"/>
      <c r="C232" s="9"/>
      <c r="D232" s="9"/>
      <c r="E232" s="8">
        <f>E205</f>
        <v>333574</v>
      </c>
    </row>
    <row r="233" spans="1:5" ht="15.75">
      <c r="A233" s="8" t="s">
        <v>117</v>
      </c>
      <c r="B233" s="9"/>
      <c r="C233" s="9"/>
      <c r="D233" s="9"/>
      <c r="E233" s="8">
        <v>9050</v>
      </c>
    </row>
    <row r="234" spans="1:5" ht="15.75">
      <c r="A234" s="15" t="s">
        <v>160</v>
      </c>
      <c r="B234" s="26"/>
      <c r="C234" s="26"/>
      <c r="D234" s="26"/>
      <c r="E234" s="18">
        <f>SUM(E231:E233)</f>
        <v>502173.6</v>
      </c>
    </row>
    <row r="235" spans="1:5" ht="15.75">
      <c r="A235" s="5"/>
      <c r="B235" s="5"/>
      <c r="C235" s="5"/>
      <c r="D235" s="5"/>
      <c r="E235" s="5"/>
    </row>
    <row r="236" spans="1:5" ht="15.75">
      <c r="A236" s="9" t="s">
        <v>119</v>
      </c>
      <c r="B236" s="9"/>
      <c r="C236" s="9"/>
      <c r="D236" s="9"/>
      <c r="E236" s="9"/>
    </row>
    <row r="237" spans="1:5" ht="15.75">
      <c r="A237" s="9" t="s">
        <v>21</v>
      </c>
      <c r="B237" s="9"/>
      <c r="C237" s="9"/>
      <c r="D237" s="9"/>
      <c r="E237" s="9">
        <f>E29</f>
        <v>91360</v>
      </c>
    </row>
    <row r="238" spans="1:5" ht="15.75">
      <c r="A238" s="9" t="s">
        <v>22</v>
      </c>
      <c r="B238" s="9"/>
      <c r="C238" s="9"/>
      <c r="D238" s="9"/>
      <c r="E238" s="27">
        <f>E113</f>
        <v>241138.18399999998</v>
      </c>
    </row>
    <row r="239" spans="1:5" ht="15.75">
      <c r="A239" s="9" t="s">
        <v>63</v>
      </c>
      <c r="B239" s="9"/>
      <c r="C239" s="9"/>
      <c r="D239" s="9"/>
      <c r="E239" s="27">
        <f>E174</f>
        <v>214708.2</v>
      </c>
    </row>
    <row r="240" spans="1:5" ht="15.75">
      <c r="A240" s="9" t="s">
        <v>135</v>
      </c>
      <c r="B240" s="9"/>
      <c r="C240" s="9"/>
      <c r="D240" s="9"/>
      <c r="E240" s="27">
        <f>E234</f>
        <v>502173.6</v>
      </c>
    </row>
    <row r="241" spans="1:5" ht="15.75">
      <c r="A241" s="2" t="s">
        <v>181</v>
      </c>
      <c r="E241" s="29">
        <f>SUM(E237:E240)</f>
        <v>1049379.9840000002</v>
      </c>
    </row>
    <row r="242" spans="1:5" ht="15.75">
      <c r="A242" s="9" t="s">
        <v>163</v>
      </c>
      <c r="B242" s="9"/>
      <c r="C242" s="9"/>
      <c r="D242" s="9"/>
      <c r="E242" s="9">
        <v>414821</v>
      </c>
    </row>
    <row r="243" spans="1:5" ht="15.75">
      <c r="A243" s="9" t="s">
        <v>182</v>
      </c>
      <c r="B243" s="9"/>
      <c r="C243" s="9"/>
      <c r="D243" s="9"/>
      <c r="E243" s="12">
        <f>SUM(E241:E242)</f>
        <v>1464200.9840000002</v>
      </c>
    </row>
    <row r="244" spans="1:5" ht="15.75">
      <c r="A244" s="9" t="s">
        <v>164</v>
      </c>
      <c r="B244" s="9"/>
      <c r="C244" s="9"/>
      <c r="D244" s="9"/>
      <c r="E244" s="9"/>
    </row>
    <row r="245" ht="15.75">
      <c r="E245" s="34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Александр</cp:lastModifiedBy>
  <cp:lastPrinted>2013-01-30T22:35:33Z</cp:lastPrinted>
  <dcterms:created xsi:type="dcterms:W3CDTF">2011-08-02T17:46:40Z</dcterms:created>
  <dcterms:modified xsi:type="dcterms:W3CDTF">2013-01-31T21:12:55Z</dcterms:modified>
  <cp:category/>
  <cp:version/>
  <cp:contentType/>
  <cp:contentStatus/>
</cp:coreProperties>
</file>